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terni_detail" sheetId="1" state="visible" r:id="rId3"/>
    <sheet name="Investorsky_souhrn" sheetId="2" state="visible" r:id="rId4"/>
    <sheet name="Pokyn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OpenAI</author>
  </authors>
  <commentList>
    <comment ref="E10" authorId="0">
      <text>
        <r>
          <rPr>
            <sz val="10"/>
            <rFont val="Arial"/>
            <family val="2"/>
          </rPr>
          <t xml:space="preserve">Zdroj: 3-Tabor_vykresy_stavba.pdf – původní stav/bourací práce, plochy 6,5 + 4,2 + 3,4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11" authorId="0">
      <text>
        <r>
          <rPr>
            <sz val="10"/>
            <rFont val="Arial"/>
            <family val="2"/>
          </rPr>
          <t xml:space="preserve">Zdroj: 3-Tabor_vykresy_stavba.pdf – původní stav/bourací práce, plochy 14,2 + 22,0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18" authorId="0">
      <text>
        <r>
          <rPr>
            <sz val="10"/>
            <rFont val="Arial"/>
            <family val="2"/>
          </rPr>
          <t xml:space="preserve">Zdroj: 5-Tábor, Hromádkova 1136, byt ve 2.NP - statický posudek.pdf – nová SDK stěna 125 mm, zdvojené lišty a opláštění, impregnace na straně koupelny.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Zdroj: 5-Tábor, Hromádkova 1136, byt ve 2.NP - statický posudek.pdf – montážní sokl pro závěsné WC a rozvody ZTI.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23" authorId="0">
      <text>
        <r>
          <rPr>
            <sz val="10"/>
            <rFont val="Arial"/>
            <family val="2"/>
          </rPr>
          <t xml:space="preserve">Zdroj: 3-Tabor_vykresy_stavba.pdf – Podhledy, celková plošná výměra 23,9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24" authorId="0">
      <text>
        <r>
          <rPr>
            <sz val="10"/>
            <rFont val="Arial"/>
            <family val="2"/>
          </rPr>
          <t xml:space="preserve">Zdroj: 3-Tabor_vykresy_stavba.pdf – Podhledy, celková plošná výměra 22,0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25" authorId="0">
      <text>
        <r>
          <rPr>
            <sz val="10"/>
            <rFont val="Arial"/>
            <family val="2"/>
          </rPr>
          <t xml:space="preserve">Zdroj: 3-Tabor_vykresy_stavba.pdf – Podhledy koupelna, celková plošná výměra 5,2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50" authorId="0">
      <text>
        <r>
          <rPr>
            <sz val="10"/>
            <rFont val="Arial"/>
            <family val="2"/>
          </rPr>
          <t xml:space="preserve">Zdroj: 3-Tabor_vykresy_stavba.pdf – Podlahy, keramická dlažba cca 3,7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54" authorId="0">
      <text>
        <r>
          <rPr>
            <sz val="10"/>
            <rFont val="Arial"/>
            <family val="2"/>
          </rPr>
          <t xml:space="preserve">Zdroj: 3-Tabor_vykresy_stavba.pdf – Podlahy, dřevěná podlaha cca 35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55" authorId="0">
      <text>
        <r>
          <rPr>
            <sz val="10"/>
            <rFont val="Arial"/>
            <family val="2"/>
          </rPr>
          <t xml:space="preserve">Zdroj: 3-Tabor_vykresy_stavba.pdf – Podlahy, marmoleum cca 11,2 m².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  <comment ref="E56" authorId="0">
      <text>
        <r>
          <rPr>
            <sz val="10"/>
            <rFont val="Arial"/>
            <family val="2"/>
          </rPr>
          <t xml:space="preserve">Zdroj: 3-Tabor_vykresy_stavba.pdf – Podlahy, dřevěná lišta 10,2 + 10,8 bm.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0</xdr:row>
                <xdr:rowOff>2</xdr:rowOff>
              </xdr:from>
              <xdr:to>
                <xdr:col>2</xdr:col>
                <xdr:colOff>1</xdr:colOff>
                <xdr:row>2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<sst xmlns="http://schemas.openxmlformats.org/spreadsheetml/2006/main" count="584" uniqueCount="336">
  <si>
    <t xml:space="preserve">Cenová nabídka – Rodinný dům Žiželice - Loukonosy</t>
  </si>
  <si>
    <t xml:space="preserve">Projekt</t>
  </si>
  <si>
    <t xml:space="preserve">Rodinný dům Žiželice - Loukonosy – interní detail</t>
  </si>
  <si>
    <t xml:space="preserve">DPH</t>
  </si>
  <si>
    <t xml:space="preserve">Editovatelné buňky</t>
  </si>
  <si>
    <t xml:space="preserve">Množství + jednotkové ceny</t>
  </si>
  <si>
    <t xml:space="preserve">Poznámka</t>
  </si>
  <si>
    <t xml:space="preserve">Modrý text = vstup/editace. Černý text = vzorec. Položky mimo CN nejsou v součtu.</t>
  </si>
  <si>
    <t xml:space="preserve">Podklady</t>
  </si>
  <si>
    <t xml:space="preserve">Situace katastrální.pdf; Situace koordinační.pdf; Půdorys základů.pdf; Půdorys přízemí.pdf; Půdorys podkroví.pdf; Půdorys krovu.pdf; Půdorys střechy.pdf; Řez A.pdf; Řez B.pdf; Pohled přední vstupní.pdf; Pohled zadní.pdf; Pohledy štítové.pdf; CN_Tabor_sablona.xlsx; CN_Tabor_investorsky_souhrn.xlsx</t>
  </si>
  <si>
    <t xml:space="preserve">Pol.</t>
  </si>
  <si>
    <t xml:space="preserve">Oddíl</t>
  </si>
  <si>
    <t xml:space="preserve">Popis položky</t>
  </si>
  <si>
    <t xml:space="preserve">MJ</t>
  </si>
  <si>
    <t xml:space="preserve">Množství</t>
  </si>
  <si>
    <t xml:space="preserve">Cena práce / MJ (Kč)</t>
  </si>
  <si>
    <t xml:space="preserve">Cena materiál / MJ (Kč)</t>
  </si>
  <si>
    <t xml:space="preserve">Cena celkem / MJ (Kč)</t>
  </si>
  <si>
    <t xml:space="preserve">Cena práce celkem (Kč)</t>
  </si>
  <si>
    <t xml:space="preserve">Cena materiál celkem (Kč)</t>
  </si>
  <si>
    <t xml:space="preserve">Cena položky celkem (Kč)</t>
  </si>
  <si>
    <t xml:space="preserve">Míra jistoty</t>
  </si>
  <si>
    <t xml:space="preserve">Typ ceny</t>
  </si>
  <si>
    <t xml:space="preserve">1.</t>
  </si>
  <si>
    <t xml:space="preserve">PŘÍPRAVA STAVBY A VRN</t>
  </si>
  <si>
    <t xml:space="preserve">1.1</t>
  </si>
  <si>
    <t xml:space="preserve">Příprava stavby a VRN</t>
  </si>
  <si>
    <t xml:space="preserve">Vytyčení objektu a hlavních venkovních tras</t>
  </si>
  <si>
    <t xml:space="preserve">soubor</t>
  </si>
  <si>
    <t xml:space="preserve">vysoká</t>
  </si>
  <si>
    <t xml:space="preserve">pevná</t>
  </si>
  <si>
    <t xml:space="preserve">Dle uzavřeného auditu</t>
  </si>
  <si>
    <t xml:space="preserve">1.2</t>
  </si>
  <si>
    <t xml:space="preserve">Zařízení staveniště</t>
  </si>
  <si>
    <t xml:space="preserve">střední</t>
  </si>
  <si>
    <t xml:space="preserve">auditovaná</t>
  </si>
  <si>
    <t xml:space="preserve">Zázemí, oplocení staveniště, režie</t>
  </si>
  <si>
    <t xml:space="preserve">2.</t>
  </si>
  <si>
    <t xml:space="preserve">ZEMNÍ PRÁCE A SPODNÍ STAVBA</t>
  </si>
  <si>
    <t xml:space="preserve">2.1</t>
  </si>
  <si>
    <t xml:space="preserve">Zemní práce a spodní stavba</t>
  </si>
  <si>
    <t xml:space="preserve">Skrývka, výkopy, zásypy a odvoz zeminy</t>
  </si>
  <si>
    <t xml:space="preserve">m3</t>
  </si>
  <si>
    <t xml:space="preserve">Včetně výkopů pro základ a přípojné trasy</t>
  </si>
  <si>
    <t xml:space="preserve">2.2</t>
  </si>
  <si>
    <t xml:space="preserve">Podsyp / hutněná vrstva pod deskou</t>
  </si>
  <si>
    <t xml:space="preserve">Štěrkové vrstvy, rozprostření a hutnění</t>
  </si>
  <si>
    <t xml:space="preserve">2.3</t>
  </si>
  <si>
    <t xml:space="preserve">Základové pasy ze ztraceného bednění vč. betonu a výztuže</t>
  </si>
  <si>
    <t xml:space="preserve">ZB, beton, výztuž, montáž</t>
  </si>
  <si>
    <t xml:space="preserve">2.4</t>
  </si>
  <si>
    <t xml:space="preserve">ŽB základová deska tl. 300 mm vč. výztuže</t>
  </si>
  <si>
    <t xml:space="preserve">Beton, armování, betonáž</t>
  </si>
  <si>
    <t xml:space="preserve">2.5</t>
  </si>
  <si>
    <t xml:space="preserve">Prostupy / chráničky v základech</t>
  </si>
  <si>
    <t xml:space="preserve">ks</t>
  </si>
  <si>
    <t xml:space="preserve">nižší</t>
  </si>
  <si>
    <t xml:space="preserve">orientační</t>
  </si>
  <si>
    <t xml:space="preserve">Voda, kanalizace, elektro, rezervy</t>
  </si>
  <si>
    <t xml:space="preserve">2.6</t>
  </si>
  <si>
    <t xml:space="preserve">Zemnicí pásek v základové konstrukci</t>
  </si>
  <si>
    <t xml:space="preserve">bm</t>
  </si>
  <si>
    <t xml:space="preserve">Zemnění + návaznost na bleskosvod</t>
  </si>
  <si>
    <t xml:space="preserve">3.</t>
  </si>
  <si>
    <t xml:space="preserve">SVISLÉ A VODOROVNÉ KONSTRUKCE</t>
  </si>
  <si>
    <t xml:space="preserve">3.1</t>
  </si>
  <si>
    <t xml:space="preserve">Svislé a vodorovné konstrukce</t>
  </si>
  <si>
    <t xml:space="preserve">Obvodové nosné zdivo HELUZ 25</t>
  </si>
  <si>
    <t xml:space="preserve">m2</t>
  </si>
  <si>
    <t xml:space="preserve">Hrubá plocha bez odečtu otvorů</t>
  </si>
  <si>
    <t xml:space="preserve">3.2</t>
  </si>
  <si>
    <t xml:space="preserve">Vnitřní nosné zdivo</t>
  </si>
  <si>
    <t xml:space="preserve">Pracovní plocha dle auditu</t>
  </si>
  <si>
    <t xml:space="preserve">3.3</t>
  </si>
  <si>
    <t xml:space="preserve">Nenosné příčky</t>
  </si>
  <si>
    <t xml:space="preserve">3.4</t>
  </si>
  <si>
    <t xml:space="preserve">Strop nad přízemím</t>
  </si>
  <si>
    <t xml:space="preserve">Monolitická hladina jako bezpečnější varianta</t>
  </si>
  <si>
    <t xml:space="preserve">3.5</t>
  </si>
  <si>
    <t xml:space="preserve">Schodiště v bytech</t>
  </si>
  <si>
    <t xml:space="preserve">1 ks / byt</t>
  </si>
  <si>
    <t xml:space="preserve">4.</t>
  </si>
  <si>
    <t xml:space="preserve">KROV, STŘECHA A KLEMPÍŘINA</t>
  </si>
  <si>
    <t xml:space="preserve">4.1</t>
  </si>
  <si>
    <t xml:space="preserve">Krov, střecha a klempířina</t>
  </si>
  <si>
    <t xml:space="preserve">Tesařský krovový komplet</t>
  </si>
  <si>
    <t xml:space="preserve">Krokve, vaznice, pozednice, spojovací materiál</t>
  </si>
  <si>
    <t xml:space="preserve">4.2</t>
  </si>
  <si>
    <t xml:space="preserve">Střešní plášť A – falcovaný plech vč. podkladu a fólií</t>
  </si>
  <si>
    <t xml:space="preserve">Hlavní střešní roviny</t>
  </si>
  <si>
    <t xml:space="preserve">4.3</t>
  </si>
  <si>
    <t xml:space="preserve">Střešní plášť B – PVC krytina Deplan</t>
  </si>
  <si>
    <t xml:space="preserve">Menší střešní plochy / vikýře</t>
  </si>
  <si>
    <t xml:space="preserve">4.4</t>
  </si>
  <si>
    <t xml:space="preserve">Tepelná izolace + parozábrana podkroví</t>
  </si>
  <si>
    <t xml:space="preserve">Podkroví, šikminy, skladba podhledu</t>
  </si>
  <si>
    <t xml:space="preserve">4.5</t>
  </si>
  <si>
    <t xml:space="preserve">Střešní okna Velux 78/140</t>
  </si>
  <si>
    <t xml:space="preserve">Včetně lemování a montáže</t>
  </si>
  <si>
    <t xml:space="preserve">4.6</t>
  </si>
  <si>
    <t xml:space="preserve">Žlaby, svody a ostatní klempířské prvky</t>
  </si>
  <si>
    <t xml:space="preserve">Hlavní žlaby, svody, oplechování</t>
  </si>
  <si>
    <t xml:space="preserve">4.7</t>
  </si>
  <si>
    <t xml:space="preserve">Bleskosvodný systém</t>
  </si>
  <si>
    <t xml:space="preserve">Kompletní LPS bez nadstandardu</t>
  </si>
  <si>
    <t xml:space="preserve">5.</t>
  </si>
  <si>
    <t xml:space="preserve">VÝPLNĚ OTVORŮ A FASÁDA</t>
  </si>
  <si>
    <t xml:space="preserve">5.1</t>
  </si>
  <si>
    <t xml:space="preserve">Výplně otvorů a fasáda</t>
  </si>
  <si>
    <t xml:space="preserve">Fasádní plastová okna</t>
  </si>
  <si>
    <t xml:space="preserve">Antracit, trojsklo, montáž</t>
  </si>
  <si>
    <t xml:space="preserve">5.2</t>
  </si>
  <si>
    <t xml:space="preserve">Balkonové / francouzské dveře plastové</t>
  </si>
  <si>
    <t xml:space="preserve">Zadní fasáda</t>
  </si>
  <si>
    <t xml:space="preserve">5.3</t>
  </si>
  <si>
    <t xml:space="preserve">Vstupní dveře plastové</t>
  </si>
  <si>
    <t xml:space="preserve">3 vstupy</t>
  </si>
  <si>
    <t xml:space="preserve">5.4</t>
  </si>
  <si>
    <t xml:space="preserve">Parapety vnější + vnitřní</t>
  </si>
  <si>
    <t xml:space="preserve">Parapety a parapetní doplňky</t>
  </si>
  <si>
    <t xml:space="preserve">5.5</t>
  </si>
  <si>
    <t xml:space="preserve">ETICS bez lešení</t>
  </si>
  <si>
    <t xml:space="preserve">Kompletní ETICS bez lešení</t>
  </si>
  <si>
    <t xml:space="preserve">5.6</t>
  </si>
  <si>
    <t xml:space="preserve">Sokl s marmolitem</t>
  </si>
  <si>
    <t xml:space="preserve">Soklový pás</t>
  </si>
  <si>
    <t xml:space="preserve">5.7</t>
  </si>
  <si>
    <t xml:space="preserve">Lešení pro fasádu</t>
  </si>
  <si>
    <t xml:space="preserve">Montáž, demontáž, nájem</t>
  </si>
  <si>
    <t xml:space="preserve">6.</t>
  </si>
  <si>
    <t xml:space="preserve">PODLAHY, IZOLACE, HYDRO, OBKLADY</t>
  </si>
  <si>
    <t xml:space="preserve">6.1</t>
  </si>
  <si>
    <t xml:space="preserve">Podlahy, izolace, hydro, obklady</t>
  </si>
  <si>
    <t xml:space="preserve">Hydroizolace pod zdivem</t>
  </si>
  <si>
    <t xml:space="preserve">Asfaltový pás / nátěr pod zdivo</t>
  </si>
  <si>
    <t xml:space="preserve">6.2</t>
  </si>
  <si>
    <t xml:space="preserve">Podlahové skladby přízemí vč. izolací a potěrů</t>
  </si>
  <si>
    <t xml:space="preserve">Tepelná izolace, potěr, separace</t>
  </si>
  <si>
    <t xml:space="preserve">6.3</t>
  </si>
  <si>
    <t xml:space="preserve">Podlahové skladby podkroví vč. kročejové izolace a roznášecí vrstvy</t>
  </si>
  <si>
    <t xml:space="preserve">Lehká / suchá skladba</t>
  </si>
  <si>
    <t xml:space="preserve">6.4</t>
  </si>
  <si>
    <t xml:space="preserve">Hydroizolace koupelen</t>
  </si>
  <si>
    <t xml:space="preserve">Kouty, rohy, pásky, stěrka</t>
  </si>
  <si>
    <t xml:space="preserve">6.5</t>
  </si>
  <si>
    <t xml:space="preserve">Keramické povrchy: dlažby + obklady + soklíky</t>
  </si>
  <si>
    <t xml:space="preserve">81,8 m² dlažeb, 115 m² obkladů, 75 bm soklíků</t>
  </si>
  <si>
    <t xml:space="preserve">6.6</t>
  </si>
  <si>
    <t xml:space="preserve">Vinyl vč. lišt</t>
  </si>
  <si>
    <t xml:space="preserve">Vinylové podlahy + lišty</t>
  </si>
  <si>
    <t xml:space="preserve">7.</t>
  </si>
  <si>
    <t xml:space="preserve">VNITŘNÍ POVRCHY, SDK, MALBY, DVEŘE</t>
  </si>
  <si>
    <t xml:space="preserve">7.1</t>
  </si>
  <si>
    <t xml:space="preserve">Vnitřní povrchy, SDK, malby, dveře</t>
  </si>
  <si>
    <t xml:space="preserve">Vnitřní omítky / štuky / stěrky stěn a stropů</t>
  </si>
  <si>
    <t xml:space="preserve">Omítky a štuky v rozsahu holobytu</t>
  </si>
  <si>
    <t xml:space="preserve">7.2</t>
  </si>
  <si>
    <t xml:space="preserve">SDK šikminy a podhledy podkroví</t>
  </si>
  <si>
    <t xml:space="preserve">Šikminy, podhledy, konstrukce</t>
  </si>
  <si>
    <t xml:space="preserve">7.3</t>
  </si>
  <si>
    <t xml:space="preserve">Malby všech malovaných ploch</t>
  </si>
  <si>
    <t xml:space="preserve">Běžná bílá malba</t>
  </si>
  <si>
    <t xml:space="preserve">7.4</t>
  </si>
  <si>
    <t xml:space="preserve">Vnitřní dveře vč. obložek a montáže</t>
  </si>
  <si>
    <t xml:space="preserve">Interiérové dveře standard</t>
  </si>
  <si>
    <t xml:space="preserve">8.</t>
  </si>
  <si>
    <t xml:space="preserve">ZTI A SANITA</t>
  </si>
  <si>
    <t xml:space="preserve">8.1</t>
  </si>
  <si>
    <t xml:space="preserve">ZTI a sanita</t>
  </si>
  <si>
    <t xml:space="preserve">Venkovní voda + kanalizace + NN od přípojek do objektu</t>
  </si>
  <si>
    <t xml:space="preserve">Krátké vnitroparcelní trasy</t>
  </si>
  <si>
    <t xml:space="preserve">8.2</t>
  </si>
  <si>
    <t xml:space="preserve">Vnitřní ZTI rozvody pro 3 byty</t>
  </si>
  <si>
    <t xml:space="preserve">SV, TUV, kanalizace</t>
  </si>
  <si>
    <t xml:space="preserve">8.3</t>
  </si>
  <si>
    <t xml:space="preserve">Příprava ZTI pro kuchyňské kouty</t>
  </si>
  <si>
    <t xml:space="preserve">Příprava pro budoucí kuchyň</t>
  </si>
  <si>
    <t xml:space="preserve">8.4</t>
  </si>
  <si>
    <t xml:space="preserve">Sanitární komplet standard</t>
  </si>
  <si>
    <t xml:space="preserve">WC, umyvadla, sprchy, vany, baterie</t>
  </si>
  <si>
    <t xml:space="preserve">9.</t>
  </si>
  <si>
    <t xml:space="preserve">ELEKTRO A LOKÁLNÍ VĚTRÁNÍ</t>
  </si>
  <si>
    <t xml:space="preserve">9.1</t>
  </si>
  <si>
    <t xml:space="preserve">Elektro a lokální větrání</t>
  </si>
  <si>
    <t xml:space="preserve">Koupelnové ventilátory na fasádu</t>
  </si>
  <si>
    <t xml:space="preserve">Lokální ventilace koupelen</t>
  </si>
  <si>
    <t xml:space="preserve">9.2</t>
  </si>
  <si>
    <t xml:space="preserve">Rozvaděče (1 hlavní + 3 bytové)</t>
  </si>
  <si>
    <t xml:space="preserve">Rozdělení po bytech</t>
  </si>
  <si>
    <t xml:space="preserve">9.3</t>
  </si>
  <si>
    <t xml:space="preserve">Elektroinstalace 3 bytů bez svítidel</t>
  </si>
  <si>
    <t xml:space="preserve">Kompletní silnoproud, přístroje, revizní příprava</t>
  </si>
  <si>
    <t xml:space="preserve">10.</t>
  </si>
  <si>
    <t xml:space="preserve">TOPNÝ SYSTÉM BEZ ZDROJE TEPLA</t>
  </si>
  <si>
    <t xml:space="preserve">10.1</t>
  </si>
  <si>
    <t xml:space="preserve">Topný systém bez zdroje tepla</t>
  </si>
  <si>
    <t xml:space="preserve">Vnitřní topný systém 3 bytů bez zdroje tepla</t>
  </si>
  <si>
    <t xml:space="preserve">Rozvody a emisní systém bez TČ</t>
  </si>
  <si>
    <t xml:space="preserve">11.</t>
  </si>
  <si>
    <t xml:space="preserve">VENKOVNÍ PRÁCE</t>
  </si>
  <si>
    <t xml:space="preserve">11.1</t>
  </si>
  <si>
    <t xml:space="preserve">Venkovní práce</t>
  </si>
  <si>
    <t xml:space="preserve">Zpevněná plocha + chodníky</t>
  </si>
  <si>
    <t xml:space="preserve">Parkovací a pěší plochy</t>
  </si>
  <si>
    <t xml:space="preserve">11.2</t>
  </si>
  <si>
    <t xml:space="preserve">Základní terénní dorovnání</t>
  </si>
  <si>
    <t xml:space="preserve">Bez sadových úprav</t>
  </si>
  <si>
    <t xml:space="preserve">12.</t>
  </si>
  <si>
    <t xml:space="preserve">DOKONČENÍ, REVIZE, PŘESUNY HMOT</t>
  </si>
  <si>
    <t xml:space="preserve">12.1</t>
  </si>
  <si>
    <t xml:space="preserve">Dokončení, revize, přesuny hmot</t>
  </si>
  <si>
    <t xml:space="preserve">Revize, zkoušky, tlakové zkoušky, doklady</t>
  </si>
  <si>
    <t xml:space="preserve">Revize elektro, zkoušky ZTI a topení, doklady</t>
  </si>
  <si>
    <t xml:space="preserve">12.2</t>
  </si>
  <si>
    <t xml:space="preserve">Přesun hmot HSV + PSV</t>
  </si>
  <si>
    <t xml:space="preserve">Přesuny a související logistika</t>
  </si>
  <si>
    <t xml:space="preserve">13.</t>
  </si>
  <si>
    <t xml:space="preserve">TEPELNÉ ČERPADLO</t>
  </si>
  <si>
    <t xml:space="preserve">13.1</t>
  </si>
  <si>
    <t xml:space="preserve">Tepelné čerpadlo</t>
  </si>
  <si>
    <t xml:space="preserve">Tepelné čerpadlo vzduch-voda komplet pro bytovou jednotku</t>
  </si>
  <si>
    <t xml:space="preserve">3 ks dle situace TC; včetně venkovní a vnitřní části, TUV zásobníku, lokálních armatur, napojení a uvedení do provozu; bez rozvodů topení v domě</t>
  </si>
  <si>
    <t xml:space="preserve">14.</t>
  </si>
  <si>
    <t xml:space="preserve">DEŠŤOVÁ VODA</t>
  </si>
  <si>
    <t xml:space="preserve">14.1</t>
  </si>
  <si>
    <t xml:space="preserve">Dešťová voda</t>
  </si>
  <si>
    <t xml:space="preserve">Podzemní akumulační nádrž 5 m3 vč. filtru, uklidňovacího vtoku a poklopu</t>
  </si>
  <si>
    <t xml:space="preserve">Objem uzavřen konzervativně podle střechy a zahradního využití; bez vnitřního užitkového rozvodu do domu</t>
  </si>
  <si>
    <t xml:space="preserve">14.2</t>
  </si>
  <si>
    <t xml:space="preserve">Dešťová kanalizace od svodů k nádrži a přepadu</t>
  </si>
  <si>
    <t xml:space="preserve">Pracovní délka dle střechy, počtu svodů a situace; nezahrnuje splaškovou kanalizaci</t>
  </si>
  <si>
    <t xml:space="preserve">14.3</t>
  </si>
  <si>
    <t xml:space="preserve">Zemní práce a osazení nádrže vč. lože, obsypu a zásypu</t>
  </si>
  <si>
    <t xml:space="preserve">Samostatné zemní práce jen pro nový systém dešťové vody</t>
  </si>
  <si>
    <t xml:space="preserve">14.4</t>
  </si>
  <si>
    <t xml:space="preserve">Čerpadlový a odběrný set pro využití dešťové vody na zahradě</t>
  </si>
  <si>
    <t xml:space="preserve">Zahradní využití; bez napojení na WC/praní v objektu</t>
  </si>
  <si>
    <t xml:space="preserve">15.</t>
  </si>
  <si>
    <t xml:space="preserve">OCELOVÝ PLOT</t>
  </si>
  <si>
    <t xml:space="preserve">15.1</t>
  </si>
  <si>
    <t xml:space="preserve">Ocelový plot</t>
  </si>
  <si>
    <t xml:space="preserve">Ocelový plot z poplastovaného pletiva vč. sloupků, vzpěr a betonáže</t>
  </si>
  <si>
    <t xml:space="preserve">Délka odvozena z parcely 263/132 cca 114,2 bm, po odečtu 4 m brány a 1 m branky = cca 109 bm</t>
  </si>
  <si>
    <t xml:space="preserve">15.2</t>
  </si>
  <si>
    <t xml:space="preserve">Ocelová vjezdová brána dvoukřídlá 4 m vč. sloupků a kování</t>
  </si>
  <si>
    <t xml:space="preserve">Běžný standard pro vjezd z komunikace; rozměr uzavřen konzervativně</t>
  </si>
  <si>
    <t xml:space="preserve">15.3</t>
  </si>
  <si>
    <t xml:space="preserve">Ocelová branka 1 m vč. sloupků a kování</t>
  </si>
  <si>
    <t xml:space="preserve">Běžný pěší vstup</t>
  </si>
  <si>
    <t xml:space="preserve">INTERNÍ MINIMUM</t>
  </si>
  <si>
    <t xml:space="preserve">DOPORUČENÝ STŘED</t>
  </si>
  <si>
    <t xml:space="preserve">BEZPEČNÝ STROP</t>
  </si>
  <si>
    <t xml:space="preserve">CELKEM CENA BEZ DPH</t>
  </si>
  <si>
    <t xml:space="preserve">CELKEM CENA VČ. DPH</t>
  </si>
  <si>
    <t xml:space="preserve">MIMO TUTO CN</t>
  </si>
  <si>
    <t xml:space="preserve">POZNÁMKY A BUDOUCÍ DOCENĚNÍ</t>
  </si>
  <si>
    <t xml:space="preserve">M1</t>
  </si>
  <si>
    <t xml:space="preserve">Vzduchotechnika / rekuperace a další samostatná technická zařízení</t>
  </si>
  <si>
    <t xml:space="preserve">mimo CN</t>
  </si>
  <si>
    <t xml:space="preserve">nezařazeno</t>
  </si>
  <si>
    <t xml:space="preserve">Vzduchotechnika / rekuperace a další samostatná technická zařízení nejsou součástí této CN</t>
  </si>
  <si>
    <t xml:space="preserve">M2</t>
  </si>
  <si>
    <t xml:space="preserve">Kuchyňská linka</t>
  </si>
  <si>
    <t xml:space="preserve">Kuchyňská linka a spotřebiče nejsou součástí této CN</t>
  </si>
  <si>
    <t xml:space="preserve">M3</t>
  </si>
  <si>
    <t xml:space="preserve">Sauna technologie</t>
  </si>
  <si>
    <t xml:space="preserve">Saunová technologie a vybavení nejsou součástí této CN</t>
  </si>
  <si>
    <t xml:space="preserve">M4</t>
  </si>
  <si>
    <t xml:space="preserve">Využití dešťové vody uvnitř objektu</t>
  </si>
  <si>
    <t xml:space="preserve">budoucí docenění</t>
  </si>
  <si>
    <t xml:space="preserve">Vnitřní užitkový rozvod dešťové vody do objektu (např. WC, praní) není součástí této CN</t>
  </si>
  <si>
    <t xml:space="preserve">M5</t>
  </si>
  <si>
    <t xml:space="preserve">Sadové úpravy a slaboproudý nadstandard</t>
  </si>
  <si>
    <t xml:space="preserve">Sadové úpravy, slaboproudý nadstandard a další samostatně dořešované okruhy nejsou v této CN započteny</t>
  </si>
  <si>
    <t xml:space="preserve">Cenová nabídka – investorský souhrn</t>
  </si>
  <si>
    <t xml:space="preserve">Rodinný dům Žiželice - Loukonosy</t>
  </si>
  <si>
    <t xml:space="preserve">Hlavní okruh</t>
  </si>
  <si>
    <t xml:space="preserve">Popis</t>
  </si>
  <si>
    <t xml:space="preserve">Cena celkem bez DPH (Kč)</t>
  </si>
  <si>
    <t xml:space="preserve">1</t>
  </si>
  <si>
    <t xml:space="preserve">Vytyčení, zařízení staveniště a základní realizační režie</t>
  </si>
  <si>
    <t xml:space="preserve">2</t>
  </si>
  <si>
    <t xml:space="preserve">Výkopy, zásypy, podsypy, základové pasy, základová deska, prostupy a zemnění</t>
  </si>
  <si>
    <t xml:space="preserve">3</t>
  </si>
  <si>
    <t xml:space="preserve">Nosné zdivo, vnitřní zdivo, strop nad přízemím a schodiště</t>
  </si>
  <si>
    <t xml:space="preserve">4</t>
  </si>
  <si>
    <t xml:space="preserve">Krov, střešní pláště, izolace podkroví, střešní okna, klempířské prvky a bleskosvod</t>
  </si>
  <si>
    <t xml:space="preserve">5</t>
  </si>
  <si>
    <t xml:space="preserve">Okna, dveře, parapety, ETICS, sokl a lešení</t>
  </si>
  <si>
    <t xml:space="preserve">6</t>
  </si>
  <si>
    <t xml:space="preserve">Podlahy, izolace, hydro a obklady</t>
  </si>
  <si>
    <t xml:space="preserve">Podlahové skladby, hydroizolace, keramické povrchy a vinylové krytiny</t>
  </si>
  <si>
    <t xml:space="preserve">7</t>
  </si>
  <si>
    <t xml:space="preserve">Vnitřní povrchy a kompletace</t>
  </si>
  <si>
    <t xml:space="preserve">Omítky, SDK, malby a vnitřní dveře</t>
  </si>
  <si>
    <t xml:space="preserve">8</t>
  </si>
  <si>
    <t xml:space="preserve">Vnitřní i venkovní ZTI, přípravy pro kuchyňské kouty a sanitární standard</t>
  </si>
  <si>
    <t xml:space="preserve">9</t>
  </si>
  <si>
    <t xml:space="preserve">Rozvaděče, kompletní elektroinstalace a lokální ventilace koupelen</t>
  </si>
  <si>
    <t xml:space="preserve">10</t>
  </si>
  <si>
    <t xml:space="preserve">Vnitřní topné rozvody a emisní systém bez zdroje tepla</t>
  </si>
  <si>
    <t xml:space="preserve">Bez tepelného čerpadla</t>
  </si>
  <si>
    <t xml:space="preserve">11</t>
  </si>
  <si>
    <t xml:space="preserve">Zpevněné plochy, chodníky a základní terénní dorovnání</t>
  </si>
  <si>
    <t xml:space="preserve">12</t>
  </si>
  <si>
    <t xml:space="preserve">Dokončení, revize a přesuny hmot</t>
  </si>
  <si>
    <t xml:space="preserve">Revize, zkoušky, doklady a přesuny hmot</t>
  </si>
  <si>
    <t xml:space="preserve">13</t>
  </si>
  <si>
    <t xml:space="preserve">3 ks kompletních systémů vzduch-voda pro jednotlivé bytové jednotky včetně uvedení do provozu</t>
  </si>
  <si>
    <t xml:space="preserve">Bez rozvodů topení v domě, které jsou již v CN</t>
  </si>
  <si>
    <t xml:space="preserve">14</t>
  </si>
  <si>
    <t xml:space="preserve">Akumulační nádrž 5 m3, dešťová kanalizace od svodů, osazení a zahradní odběr</t>
  </si>
  <si>
    <t xml:space="preserve">Bez vnitřního užitkového rozvodu do domu</t>
  </si>
  <si>
    <t xml:space="preserve">15</t>
  </si>
  <si>
    <t xml:space="preserve">Poplastovaný ocelový plot z pletiva po obvodu pozemku včetně 1 brány a 1 branky</t>
  </si>
  <si>
    <t xml:space="preserve">Běžný standard; délka uzavřena konzervativním odhadem ze situace</t>
  </si>
  <si>
    <t xml:space="preserve">POZNÁMKY MIMO CN</t>
  </si>
  <si>
    <t xml:space="preserve">P1</t>
  </si>
  <si>
    <t xml:space="preserve">Technologie mimo CN</t>
  </si>
  <si>
    <t xml:space="preserve">Mimo hlavní součet</t>
  </si>
  <si>
    <t xml:space="preserve">P2</t>
  </si>
  <si>
    <t xml:space="preserve">P3</t>
  </si>
  <si>
    <t xml:space="preserve">P4</t>
  </si>
  <si>
    <t xml:space="preserve">P5</t>
  </si>
  <si>
    <t xml:space="preserve">Další položky mimo rozsah</t>
  </si>
  <si>
    <t xml:space="preserve">Pokyny k práci se souborem – Rodinný dům Žiželice - Loukonosy</t>
  </si>
  <si>
    <t xml:space="preserve">1. List INTERNI_DETAIL obsahuje detailní interní rozpočet po oddílech a položkách.</t>
  </si>
  <si>
    <t xml:space="preserve">2. Při převodu do Excelu ponechte jako editovatelné sloupce: Množství; Cena práce / MJ; Cena materiál / MJ; Míra jistoty; Typ ceny; Poznámka.</t>
  </si>
  <si>
    <t xml:space="preserve">3. Sloupce H až K obsahují vzorce a dopočítávají se automaticky.</t>
  </si>
  <si>
    <t xml:space="preserve">4. Řádky s oddíly psanými velkými písmeny slouží jako mezisoučty hlavních okruhů.</t>
  </si>
  <si>
    <t xml:space="preserve">5. Řádky INTERNÍ MINIMUM; DOPORUČENÝ STŘED; BEZPEČNÝ STROP jsou informativní interní hranice a nejsou oddílovými položkami.</t>
  </si>
  <si>
    <t xml:space="preserve">6. Řádek CELKEM CENA BEZ DPH je hlavní auditovaný součet CN a musí být logicky shodný v listu INTERNI_DETAIL i INVESTORSKY_SOUHRN.</t>
  </si>
  <si>
    <t xml:space="preserve">8. Položky v bloku POZNÁMKY MIMO CN nejsou v hlavním součtu.</t>
  </si>
  <si>
    <t xml:space="preserve">9. Nově doplněné okruhy tepelné čerpadlo, dešťová voda a ocelový plot jsou součástí hlavního součtu CN.</t>
  </si>
  <si>
    <t xml:space="preserve">10. Položky mimo CN zahrnují zejména VZT / rekuperaci, kuchyňskou linku, saunovou technologii, vnitřní užitkový rozvod dešťové vody, sadové úpravy a slaboproudý nadstandard.</t>
  </si>
  <si>
    <t xml:space="preserve">11. Při následném dopracování zachovejte logiku oddílů, mezisoučtů a jednotného celkového součtu bez DPH.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</si>
</sst>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_);_(@_)"/>
    <numFmt numFmtId="167" formatCode="_(\$* #,##0.00_);_(\$* \(#,##0.00\);_(\$* \-??_);_(@_)"/>
    <numFmt numFmtId="168" formatCode="_(\$* #,##0_);_(\$* \(#,##0\);_(\$* \-_);_(@_)"/>
    <numFmt numFmtId="169" formatCode="0%"/>
    <numFmt numFmtId="170" formatCode="0.0%"/>
    <numFmt numFmtId="171" formatCode="#,##0.00&quot; Kč&quot;;[RED]\(#,##0.00&quot; Kč)&quot;;\-"/>
    <numFmt numFmtId="172" formatCode="#,##0.00;[RED]#,##0.00"/>
    <numFmt numFmtId="173" formatCode="#,##0.00;[RED]\(#,##0.00\);\-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b val="true"/>
      <sz val="14"/>
      <color rgb="FF1F1F1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0B4"/>
        <bgColor rgb="FFD9D9D9"/>
      </patternFill>
    </fill>
    <fill>
      <patternFill patternType="solid">
        <fgColor rgb="FFF2F2F2"/>
        <bgColor rgb="FFEDEDED"/>
      </patternFill>
    </fill>
    <fill>
      <patternFill patternType="solid">
        <fgColor rgb="FFE2F0D9"/>
        <bgColor rgb="FFEDEDED"/>
      </patternFill>
    </fill>
    <fill>
      <patternFill patternType="solid">
        <fgColor rgb="FFFFF2CC"/>
        <bgColor rgb="FFFDEADA"/>
      </patternFill>
    </fill>
    <fill>
      <patternFill patternType="solid">
        <fgColor theme="9" tint="0.7999"/>
        <bgColor rgb="FFFCE4D6"/>
      </patternFill>
    </fill>
    <fill>
      <patternFill patternType="solid">
        <fgColor rgb="FFA8C68F"/>
        <bgColor rgb="FFBFBFBF"/>
      </patternFill>
    </fill>
    <fill>
      <patternFill patternType="solid">
        <fgColor rgb="FFD9D9D9"/>
        <bgColor rgb="FFC6E0B4"/>
      </patternFill>
    </fill>
    <fill>
      <patternFill patternType="solid">
        <fgColor rgb="FFEDEDED"/>
        <bgColor rgb="FFF2F2F2"/>
      </patternFill>
    </fill>
    <fill>
      <patternFill patternType="solid">
        <fgColor rgb="FFFCE4D6"/>
        <bgColor rgb="FFFDEA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7F7F7F"/>
      </top>
      <bottom style="thin">
        <color rgb="FFBFBFBF"/>
      </bottom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1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8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5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0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7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7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7" borderId="1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Normální" xfId="25"/>
    <cellStyle name="Percent" xfId="26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EDEDE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F0D9"/>
      <rgbColor rgb="FFFDEADA"/>
      <rgbColor rgb="FFA8C68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"/>
    <col collapsed="false" customWidth="true" hidden="false" outlineLevel="0" max="3" min="3" style="1" width="52"/>
    <col collapsed="false" customWidth="true" hidden="false" outlineLevel="0" max="4" min="4" style="1" width="10"/>
    <col collapsed="false" customWidth="true" hidden="false" outlineLevel="0" max="5" min="5" style="1" width="11"/>
    <col collapsed="false" customWidth="true" hidden="false" outlineLevel="0" max="6" min="6" style="1" width="16"/>
    <col collapsed="false" customWidth="true" hidden="false" outlineLevel="0" max="7" min="7" style="1" width="17"/>
    <col collapsed="false" customWidth="true" hidden="false" outlineLevel="0" max="8" min="8" style="1" width="16"/>
    <col collapsed="false" customWidth="true" hidden="false" outlineLevel="0" max="9" min="9" style="1" width="18"/>
    <col collapsed="false" customWidth="true" hidden="false" outlineLevel="0" max="10" min="10" style="1" width="21.5"/>
    <col collapsed="false" customWidth="true" hidden="false" outlineLevel="0" max="11" min="11" style="1" width="20"/>
    <col collapsed="false" customWidth="true" hidden="false" outlineLevel="0" max="13" min="12" style="1" width="13"/>
    <col collapsed="false" customWidth="true" hidden="false" outlineLevel="0" max="14" min="14" style="1" width="38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1.75" hidden="false" customHeight="true" outlineLevel="0" collapsed="false">
      <c r="A2" s="3" t="s">
        <v>1</v>
      </c>
      <c r="B2" s="4" t="s">
        <v>2</v>
      </c>
      <c r="F2" s="3" t="s">
        <v>3</v>
      </c>
      <c r="G2" s="5" t="n">
        <v>0.12</v>
      </c>
      <c r="I2" s="3" t="s">
        <v>4</v>
      </c>
      <c r="J2" s="6" t="s">
        <v>5</v>
      </c>
    </row>
    <row r="3" customFormat="false" ht="21.75" hidden="false" customHeight="true" outlineLevel="0" collapsed="false">
      <c r="A3" s="3" t="s">
        <v>6</v>
      </c>
      <c r="B3" s="7" t="s">
        <v>7</v>
      </c>
      <c r="C3" s="8"/>
    </row>
    <row r="4" customFormat="false" ht="30" hidden="false" customHeight="true" outlineLevel="0" collapsed="false">
      <c r="A4" s="3" t="s">
        <v>8</v>
      </c>
      <c r="B4" s="7" t="s">
        <v>9</v>
      </c>
      <c r="C4" s="8"/>
      <c r="D4" s="8"/>
      <c r="E4" s="8"/>
      <c r="F4" s="8"/>
      <c r="G4" s="8"/>
    </row>
    <row r="5" customFormat="false" ht="21.75" hidden="false" customHeight="true" outlineLevel="0" collapsed="false"/>
    <row r="6" customFormat="false" ht="30.75" hidden="false" customHeight="true" outlineLevel="0" collapsed="false">
      <c r="A6" s="9" t="s">
        <v>10</v>
      </c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9" t="s">
        <v>17</v>
      </c>
      <c r="I6" s="9" t="s">
        <v>18</v>
      </c>
      <c r="J6" s="9" t="s">
        <v>19</v>
      </c>
      <c r="K6" s="9" t="s">
        <v>20</v>
      </c>
      <c r="L6" s="9" t="s">
        <v>21</v>
      </c>
      <c r="M6" s="9" t="s">
        <v>22</v>
      </c>
      <c r="N6" s="9" t="s">
        <v>6</v>
      </c>
    </row>
    <row r="7" customFormat="false" ht="21.75" hidden="false" customHeight="true" outlineLevel="0" collapsed="false">
      <c r="A7" s="10" t="s">
        <v>23</v>
      </c>
      <c r="B7" s="11" t="s">
        <v>24</v>
      </c>
      <c r="C7" s="11"/>
      <c r="D7" s="12"/>
      <c r="E7" s="12"/>
      <c r="F7" s="12"/>
      <c r="G7" s="12"/>
      <c r="H7" s="12"/>
      <c r="I7" s="12"/>
      <c r="J7" s="12"/>
      <c r="K7" s="13" t="n">
        <f aca="false">SUM(K8:K9)</f>
        <v>137500</v>
      </c>
      <c r="L7" s="12"/>
      <c r="M7" s="12"/>
      <c r="N7" s="12"/>
    </row>
    <row r="8" customFormat="false" ht="21.75" hidden="false" customHeight="true" outlineLevel="0" collapsed="false">
      <c r="A8" s="14" t="s">
        <v>25</v>
      </c>
      <c r="B8" s="15" t="s">
        <v>26</v>
      </c>
      <c r="C8" s="15" t="s">
        <v>27</v>
      </c>
      <c r="D8" s="16" t="s">
        <v>28</v>
      </c>
      <c r="E8" s="17" t="n">
        <v>1</v>
      </c>
      <c r="F8" s="18" t="n">
        <v>8777</v>
      </c>
      <c r="G8" s="18" t="n">
        <v>0</v>
      </c>
      <c r="H8" s="19" t="n">
        <f aca="false">F8+G8</f>
        <v>8777</v>
      </c>
      <c r="I8" s="19" t="n">
        <f aca="false">E8*F8</f>
        <v>8777</v>
      </c>
      <c r="J8" s="19" t="n">
        <f aca="false">E8*G8</f>
        <v>0</v>
      </c>
      <c r="K8" s="19" t="n">
        <f aca="false">I8+J8</f>
        <v>8777</v>
      </c>
      <c r="L8" s="20" t="s">
        <v>29</v>
      </c>
      <c r="M8" s="20" t="s">
        <v>30</v>
      </c>
      <c r="N8" s="14" t="s">
        <v>31</v>
      </c>
    </row>
    <row r="9" customFormat="false" ht="21.75" hidden="false" customHeight="true" outlineLevel="0" collapsed="false">
      <c r="A9" s="14" t="s">
        <v>32</v>
      </c>
      <c r="B9" s="15" t="s">
        <v>26</v>
      </c>
      <c r="C9" s="15" t="s">
        <v>33</v>
      </c>
      <c r="D9" s="16" t="s">
        <v>28</v>
      </c>
      <c r="E9" s="17" t="n">
        <v>1</v>
      </c>
      <c r="F9" s="18" t="n">
        <v>128723</v>
      </c>
      <c r="G9" s="18" t="n">
        <v>0</v>
      </c>
      <c r="H9" s="19" t="n">
        <f aca="false">F9+G9</f>
        <v>128723</v>
      </c>
      <c r="I9" s="19" t="n">
        <f aca="false">E9*F9</f>
        <v>128723</v>
      </c>
      <c r="J9" s="19" t="n">
        <f aca="false">E9*G9</f>
        <v>0</v>
      </c>
      <c r="K9" s="19" t="n">
        <f aca="false">I9+J9</f>
        <v>128723</v>
      </c>
      <c r="L9" s="20" t="s">
        <v>34</v>
      </c>
      <c r="M9" s="20" t="s">
        <v>35</v>
      </c>
      <c r="N9" s="14" t="s">
        <v>36</v>
      </c>
    </row>
    <row r="10" customFormat="false" ht="21.75" hidden="false" customHeight="true" outlineLevel="0" collapsed="false">
      <c r="A10" s="10" t="s">
        <v>37</v>
      </c>
      <c r="B10" s="11" t="s">
        <v>38</v>
      </c>
      <c r="C10" s="11"/>
      <c r="D10" s="12"/>
      <c r="E10" s="12"/>
      <c r="F10" s="12"/>
      <c r="G10" s="12"/>
      <c r="H10" s="12"/>
      <c r="I10" s="12"/>
      <c r="J10" s="12"/>
      <c r="K10" s="13" t="n">
        <f aca="false">SUM(K11:K16)</f>
        <v>818634</v>
      </c>
      <c r="L10" s="12"/>
      <c r="M10" s="12"/>
      <c r="N10" s="12"/>
    </row>
    <row r="11" customFormat="false" ht="21.75" hidden="false" customHeight="true" outlineLevel="0" collapsed="false">
      <c r="A11" s="14" t="s">
        <v>39</v>
      </c>
      <c r="B11" s="15" t="s">
        <v>40</v>
      </c>
      <c r="C11" s="15" t="s">
        <v>41</v>
      </c>
      <c r="D11" s="16" t="s">
        <v>42</v>
      </c>
      <c r="E11" s="17" t="n">
        <v>236.5</v>
      </c>
      <c r="F11" s="18" t="n">
        <v>677.970401691332</v>
      </c>
      <c r="G11" s="18" t="n">
        <v>120.287526427061</v>
      </c>
      <c r="H11" s="19" t="n">
        <f aca="false">F11+G11</f>
        <v>798.257928118393</v>
      </c>
      <c r="I11" s="19" t="n">
        <f aca="false">E11*F11</f>
        <v>160340</v>
      </c>
      <c r="J11" s="19" t="n">
        <f aca="false">E11*G11</f>
        <v>28447.9999999999</v>
      </c>
      <c r="K11" s="19" t="n">
        <f aca="false">I11+J11</f>
        <v>188788</v>
      </c>
      <c r="L11" s="20" t="s">
        <v>34</v>
      </c>
      <c r="M11" s="20" t="s">
        <v>35</v>
      </c>
      <c r="N11" s="14" t="s">
        <v>43</v>
      </c>
    </row>
    <row r="12" customFormat="false" ht="21.75" hidden="false" customHeight="true" outlineLevel="0" collapsed="false">
      <c r="A12" s="14" t="s">
        <v>44</v>
      </c>
      <c r="B12" s="15" t="s">
        <v>40</v>
      </c>
      <c r="C12" s="15" t="s">
        <v>45</v>
      </c>
      <c r="D12" s="16" t="s">
        <v>42</v>
      </c>
      <c r="E12" s="17" t="n">
        <v>29.7</v>
      </c>
      <c r="F12" s="18" t="n">
        <v>415.521885521886</v>
      </c>
      <c r="G12" s="18" t="n">
        <v>787.340067340067</v>
      </c>
      <c r="H12" s="19" t="n">
        <f aca="false">F12+G12</f>
        <v>1202.86195286195</v>
      </c>
      <c r="I12" s="19" t="n">
        <f aca="false">E12*F12</f>
        <v>12341</v>
      </c>
      <c r="J12" s="19" t="n">
        <f aca="false">E12*G12</f>
        <v>23384</v>
      </c>
      <c r="K12" s="19" t="n">
        <f aca="false">I12+J12</f>
        <v>35725</v>
      </c>
      <c r="L12" s="20" t="s">
        <v>34</v>
      </c>
      <c r="M12" s="20" t="s">
        <v>35</v>
      </c>
      <c r="N12" s="14" t="s">
        <v>46</v>
      </c>
    </row>
    <row r="13" customFormat="false" ht="21.75" hidden="false" customHeight="true" outlineLevel="0" collapsed="false">
      <c r="A13" s="14" t="s">
        <v>47</v>
      </c>
      <c r="B13" s="15" t="s">
        <v>40</v>
      </c>
      <c r="C13" s="15" t="s">
        <v>48</v>
      </c>
      <c r="D13" s="16" t="s">
        <v>42</v>
      </c>
      <c r="E13" s="17" t="n">
        <v>16.4</v>
      </c>
      <c r="F13" s="18" t="n">
        <v>2405.73170731707</v>
      </c>
      <c r="G13" s="18" t="n">
        <v>4319.32926829268</v>
      </c>
      <c r="H13" s="19" t="n">
        <f aca="false">F13+G13</f>
        <v>6725.06097560975</v>
      </c>
      <c r="I13" s="19" t="n">
        <f aca="false">E13*F13</f>
        <v>39453.9999999999</v>
      </c>
      <c r="J13" s="19" t="n">
        <f aca="false">E13*G13</f>
        <v>70837</v>
      </c>
      <c r="K13" s="19" t="n">
        <f aca="false">I13+J13</f>
        <v>110291</v>
      </c>
      <c r="L13" s="20" t="s">
        <v>34</v>
      </c>
      <c r="M13" s="20" t="s">
        <v>35</v>
      </c>
      <c r="N13" s="14" t="s">
        <v>49</v>
      </c>
    </row>
    <row r="14" customFormat="false" ht="21.75" hidden="false" customHeight="true" outlineLevel="0" collapsed="false">
      <c r="A14" s="14" t="s">
        <v>50</v>
      </c>
      <c r="B14" s="15" t="s">
        <v>40</v>
      </c>
      <c r="C14" s="15" t="s">
        <v>51</v>
      </c>
      <c r="D14" s="16" t="s">
        <v>42</v>
      </c>
      <c r="E14" s="17" t="n">
        <v>59.4</v>
      </c>
      <c r="F14" s="18" t="n">
        <v>2733.75420875421</v>
      </c>
      <c r="G14" s="18" t="n">
        <v>5084.79797979798</v>
      </c>
      <c r="H14" s="19" t="n">
        <f aca="false">F14+G14</f>
        <v>7818.55218855219</v>
      </c>
      <c r="I14" s="19" t="n">
        <f aca="false">E14*F14</f>
        <v>162385</v>
      </c>
      <c r="J14" s="19" t="n">
        <f aca="false">E14*G14</f>
        <v>302037</v>
      </c>
      <c r="K14" s="19" t="n">
        <f aca="false">I14+J14</f>
        <v>464422</v>
      </c>
      <c r="L14" s="20" t="s">
        <v>34</v>
      </c>
      <c r="M14" s="20" t="s">
        <v>35</v>
      </c>
      <c r="N14" s="14" t="s">
        <v>52</v>
      </c>
    </row>
    <row r="15" customFormat="false" ht="21.75" hidden="false" customHeight="true" outlineLevel="0" collapsed="false">
      <c r="A15" s="14" t="s">
        <v>53</v>
      </c>
      <c r="B15" s="15" t="s">
        <v>40</v>
      </c>
      <c r="C15" s="15" t="s">
        <v>54</v>
      </c>
      <c r="D15" s="16" t="s">
        <v>55</v>
      </c>
      <c r="E15" s="17" t="n">
        <v>8</v>
      </c>
      <c r="F15" s="18" t="n">
        <v>492</v>
      </c>
      <c r="G15" s="18" t="n">
        <v>382.75</v>
      </c>
      <c r="H15" s="19" t="n">
        <f aca="false">F15+G15</f>
        <v>874.75</v>
      </c>
      <c r="I15" s="19" t="n">
        <f aca="false">E15*F15</f>
        <v>3936</v>
      </c>
      <c r="J15" s="19" t="n">
        <f aca="false">E15*G15</f>
        <v>3062</v>
      </c>
      <c r="K15" s="19" t="n">
        <f aca="false">I15+J15</f>
        <v>6998</v>
      </c>
      <c r="L15" s="20" t="s">
        <v>56</v>
      </c>
      <c r="M15" s="20" t="s">
        <v>57</v>
      </c>
      <c r="N15" s="14" t="s">
        <v>58</v>
      </c>
    </row>
    <row r="16" customFormat="false" ht="21.75" hidden="false" customHeight="true" outlineLevel="0" collapsed="false">
      <c r="A16" s="14" t="s">
        <v>59</v>
      </c>
      <c r="B16" s="15" t="s">
        <v>40</v>
      </c>
      <c r="C16" s="15" t="s">
        <v>60</v>
      </c>
      <c r="D16" s="16" t="s">
        <v>61</v>
      </c>
      <c r="E16" s="17" t="n">
        <v>87.3</v>
      </c>
      <c r="F16" s="18" t="n">
        <v>60.1374570446735</v>
      </c>
      <c r="G16" s="18" t="n">
        <v>82.0160366552119</v>
      </c>
      <c r="H16" s="19" t="n">
        <f aca="false">F16+G16</f>
        <v>142.153493699885</v>
      </c>
      <c r="I16" s="19" t="n">
        <f aca="false">E16*F16</f>
        <v>5250</v>
      </c>
      <c r="J16" s="19" t="n">
        <f aca="false">E16*G16</f>
        <v>7160</v>
      </c>
      <c r="K16" s="19" t="n">
        <f aca="false">I16+J16</f>
        <v>12410</v>
      </c>
      <c r="L16" s="20" t="s">
        <v>34</v>
      </c>
      <c r="M16" s="20" t="s">
        <v>35</v>
      </c>
      <c r="N16" s="14" t="s">
        <v>62</v>
      </c>
    </row>
    <row r="17" customFormat="false" ht="21.75" hidden="false" customHeight="true" outlineLevel="0" collapsed="false">
      <c r="A17" s="10" t="s">
        <v>63</v>
      </c>
      <c r="B17" s="11" t="s">
        <v>64</v>
      </c>
      <c r="C17" s="11"/>
      <c r="D17" s="12"/>
      <c r="E17" s="12"/>
      <c r="F17" s="12"/>
      <c r="G17" s="12"/>
      <c r="H17" s="12"/>
      <c r="I17" s="12"/>
      <c r="J17" s="12"/>
      <c r="K17" s="13" t="n">
        <f aca="false">SUM(K18:K22)</f>
        <v>1612746</v>
      </c>
      <c r="L17" s="12"/>
      <c r="M17" s="12"/>
      <c r="N17" s="12"/>
    </row>
    <row r="18" customFormat="false" ht="21.75" hidden="false" customHeight="true" outlineLevel="0" collapsed="false">
      <c r="A18" s="14" t="s">
        <v>65</v>
      </c>
      <c r="B18" s="15" t="s">
        <v>66</v>
      </c>
      <c r="C18" s="15" t="s">
        <v>67</v>
      </c>
      <c r="D18" s="16" t="s">
        <v>68</v>
      </c>
      <c r="E18" s="17" t="n">
        <v>284.9</v>
      </c>
      <c r="F18" s="18" t="n">
        <v>635.770445770446</v>
      </c>
      <c r="G18" s="18" t="n">
        <v>943.397683397684</v>
      </c>
      <c r="H18" s="19" t="n">
        <f aca="false">F18+G18</f>
        <v>1579.16812916813</v>
      </c>
      <c r="I18" s="19" t="n">
        <f aca="false">E18*F18</f>
        <v>181131</v>
      </c>
      <c r="J18" s="19" t="n">
        <f aca="false">E18*G18</f>
        <v>268774</v>
      </c>
      <c r="K18" s="19" t="n">
        <f aca="false">I18+J18</f>
        <v>449905</v>
      </c>
      <c r="L18" s="20" t="s">
        <v>34</v>
      </c>
      <c r="M18" s="20" t="s">
        <v>35</v>
      </c>
      <c r="N18" s="14" t="s">
        <v>69</v>
      </c>
    </row>
    <row r="19" customFormat="false" ht="21.75" hidden="false" customHeight="true" outlineLevel="0" collapsed="false">
      <c r="A19" s="14" t="s">
        <v>70</v>
      </c>
      <c r="B19" s="15" t="s">
        <v>66</v>
      </c>
      <c r="C19" s="15" t="s">
        <v>71</v>
      </c>
      <c r="D19" s="16" t="s">
        <v>68</v>
      </c>
      <c r="E19" s="17" t="n">
        <v>95</v>
      </c>
      <c r="F19" s="18" t="n">
        <v>574.242105263158</v>
      </c>
      <c r="G19" s="18" t="n">
        <v>902.378947368421</v>
      </c>
      <c r="H19" s="19" t="n">
        <f aca="false">F19+G19</f>
        <v>1476.62105263158</v>
      </c>
      <c r="I19" s="19" t="n">
        <f aca="false">E19*F19</f>
        <v>54553</v>
      </c>
      <c r="J19" s="19" t="n">
        <f aca="false">E19*G19</f>
        <v>85726</v>
      </c>
      <c r="K19" s="19" t="n">
        <f aca="false">I19+J19</f>
        <v>140279</v>
      </c>
      <c r="L19" s="20" t="s">
        <v>56</v>
      </c>
      <c r="M19" s="20" t="s">
        <v>57</v>
      </c>
      <c r="N19" s="14" t="s">
        <v>72</v>
      </c>
    </row>
    <row r="20" customFormat="false" ht="21.75" hidden="false" customHeight="true" outlineLevel="0" collapsed="false">
      <c r="A20" s="14" t="s">
        <v>73</v>
      </c>
      <c r="B20" s="15" t="s">
        <v>66</v>
      </c>
      <c r="C20" s="15" t="s">
        <v>74</v>
      </c>
      <c r="D20" s="16" t="s">
        <v>68</v>
      </c>
      <c r="E20" s="17" t="n">
        <v>330</v>
      </c>
      <c r="F20" s="18" t="n">
        <v>635.769696969697</v>
      </c>
      <c r="G20" s="18" t="n">
        <v>512.715151515152</v>
      </c>
      <c r="H20" s="19" t="n">
        <f aca="false">F20+G20</f>
        <v>1148.48484848485</v>
      </c>
      <c r="I20" s="19" t="n">
        <f aca="false">E20*F20</f>
        <v>209804</v>
      </c>
      <c r="J20" s="19" t="n">
        <f aca="false">E20*G20</f>
        <v>169196</v>
      </c>
      <c r="K20" s="19" t="n">
        <f aca="false">I20+J20</f>
        <v>379000</v>
      </c>
      <c r="L20" s="20" t="s">
        <v>56</v>
      </c>
      <c r="M20" s="20" t="s">
        <v>57</v>
      </c>
      <c r="N20" s="14" t="s">
        <v>72</v>
      </c>
    </row>
    <row r="21" customFormat="false" ht="21.75" hidden="false" customHeight="true" outlineLevel="0" collapsed="false">
      <c r="A21" s="14" t="s">
        <v>75</v>
      </c>
      <c r="B21" s="15" t="s">
        <v>66</v>
      </c>
      <c r="C21" s="15" t="s">
        <v>76</v>
      </c>
      <c r="D21" s="16" t="s">
        <v>68</v>
      </c>
      <c r="E21" s="17" t="n">
        <v>189</v>
      </c>
      <c r="F21" s="18" t="n">
        <v>1281.79365079365</v>
      </c>
      <c r="G21" s="18" t="n">
        <v>1179.24867724868</v>
      </c>
      <c r="H21" s="19" t="n">
        <f aca="false">F21+G21</f>
        <v>2461.04232804233</v>
      </c>
      <c r="I21" s="19" t="n">
        <f aca="false">E21*F21</f>
        <v>242259</v>
      </c>
      <c r="J21" s="19" t="n">
        <f aca="false">E21*G21</f>
        <v>222878.000000001</v>
      </c>
      <c r="K21" s="19" t="n">
        <f aca="false">I21+J21</f>
        <v>465137</v>
      </c>
      <c r="L21" s="20" t="s">
        <v>56</v>
      </c>
      <c r="M21" s="20" t="s">
        <v>35</v>
      </c>
      <c r="N21" s="14" t="s">
        <v>77</v>
      </c>
    </row>
    <row r="22" customFormat="false" ht="21.75" hidden="false" customHeight="true" outlineLevel="0" collapsed="false">
      <c r="A22" s="14" t="s">
        <v>78</v>
      </c>
      <c r="B22" s="15" t="s">
        <v>66</v>
      </c>
      <c r="C22" s="15" t="s">
        <v>79</v>
      </c>
      <c r="D22" s="16" t="s">
        <v>55</v>
      </c>
      <c r="E22" s="17" t="n">
        <v>3</v>
      </c>
      <c r="F22" s="18" t="n">
        <v>32813.6666666667</v>
      </c>
      <c r="G22" s="18" t="n">
        <v>26661.3333333333</v>
      </c>
      <c r="H22" s="19" t="n">
        <f aca="false">F22+G22</f>
        <v>59475</v>
      </c>
      <c r="I22" s="19" t="n">
        <f aca="false">E22*F22</f>
        <v>98441.0000000001</v>
      </c>
      <c r="J22" s="19" t="n">
        <f aca="false">E22*G22</f>
        <v>79983.9999999999</v>
      </c>
      <c r="K22" s="19" t="n">
        <f aca="false">I22+J22</f>
        <v>178425</v>
      </c>
      <c r="L22" s="20" t="s">
        <v>56</v>
      </c>
      <c r="M22" s="20" t="s">
        <v>57</v>
      </c>
      <c r="N22" s="14" t="s">
        <v>80</v>
      </c>
    </row>
    <row r="23" customFormat="false" ht="21.75" hidden="false" customHeight="true" outlineLevel="0" collapsed="false">
      <c r="A23" s="10" t="s">
        <v>81</v>
      </c>
      <c r="B23" s="11" t="s">
        <v>82</v>
      </c>
      <c r="C23" s="11"/>
      <c r="D23" s="12"/>
      <c r="E23" s="12"/>
      <c r="F23" s="12"/>
      <c r="G23" s="12"/>
      <c r="H23" s="12"/>
      <c r="I23" s="12"/>
      <c r="J23" s="12"/>
      <c r="K23" s="13" t="n">
        <f aca="false">SUM(K24:K30)</f>
        <v>1447300</v>
      </c>
      <c r="L23" s="12"/>
      <c r="M23" s="12"/>
      <c r="N23" s="12"/>
    </row>
    <row r="24" customFormat="false" ht="21.75" hidden="false" customHeight="true" outlineLevel="0" collapsed="false">
      <c r="A24" s="14" t="s">
        <v>83</v>
      </c>
      <c r="B24" s="15" t="s">
        <v>84</v>
      </c>
      <c r="C24" s="15" t="s">
        <v>85</v>
      </c>
      <c r="D24" s="16" t="s">
        <v>28</v>
      </c>
      <c r="E24" s="17" t="n">
        <v>1</v>
      </c>
      <c r="F24" s="18" t="n">
        <v>249095</v>
      </c>
      <c r="G24" s="18" t="n">
        <v>116245</v>
      </c>
      <c r="H24" s="19" t="n">
        <f aca="false">F24+G24</f>
        <v>365340</v>
      </c>
      <c r="I24" s="19" t="n">
        <f aca="false">E24*F24</f>
        <v>249095</v>
      </c>
      <c r="J24" s="19" t="n">
        <f aca="false">E24*G24</f>
        <v>116245</v>
      </c>
      <c r="K24" s="19" t="n">
        <f aca="false">I24+J24</f>
        <v>365340</v>
      </c>
      <c r="L24" s="20" t="s">
        <v>56</v>
      </c>
      <c r="M24" s="20" t="s">
        <v>35</v>
      </c>
      <c r="N24" s="14" t="s">
        <v>86</v>
      </c>
    </row>
    <row r="25" customFormat="false" ht="21.75" hidden="false" customHeight="true" outlineLevel="0" collapsed="false">
      <c r="A25" s="14" t="s">
        <v>87</v>
      </c>
      <c r="B25" s="15" t="s">
        <v>84</v>
      </c>
      <c r="C25" s="15" t="s">
        <v>88</v>
      </c>
      <c r="D25" s="16" t="s">
        <v>68</v>
      </c>
      <c r="E25" s="17" t="n">
        <v>260</v>
      </c>
      <c r="F25" s="18" t="n">
        <v>774.965384615385</v>
      </c>
      <c r="G25" s="18" t="n">
        <v>1826.7</v>
      </c>
      <c r="H25" s="19" t="n">
        <f aca="false">F25+G25</f>
        <v>2601.66538461539</v>
      </c>
      <c r="I25" s="19" t="n">
        <f aca="false">E25*F25</f>
        <v>201491</v>
      </c>
      <c r="J25" s="19" t="n">
        <f aca="false">E25*G25</f>
        <v>474942</v>
      </c>
      <c r="K25" s="19" t="n">
        <f aca="false">I25+J25</f>
        <v>676433</v>
      </c>
      <c r="L25" s="20" t="s">
        <v>34</v>
      </c>
      <c r="M25" s="20" t="s">
        <v>35</v>
      </c>
      <c r="N25" s="14" t="s">
        <v>89</v>
      </c>
    </row>
    <row r="26" customFormat="false" ht="21.75" hidden="false" customHeight="true" outlineLevel="0" collapsed="false">
      <c r="A26" s="14" t="s">
        <v>90</v>
      </c>
      <c r="B26" s="15" t="s">
        <v>84</v>
      </c>
      <c r="C26" s="15" t="s">
        <v>91</v>
      </c>
      <c r="D26" s="16" t="s">
        <v>68</v>
      </c>
      <c r="E26" s="17" t="n">
        <v>20</v>
      </c>
      <c r="F26" s="18" t="n">
        <v>387.5</v>
      </c>
      <c r="G26" s="18" t="n">
        <v>719.6</v>
      </c>
      <c r="H26" s="19" t="n">
        <f aca="false">F26+G26</f>
        <v>1107.1</v>
      </c>
      <c r="I26" s="19" t="n">
        <f aca="false">E26*F26</f>
        <v>7750</v>
      </c>
      <c r="J26" s="19" t="n">
        <f aca="false">E26*G26</f>
        <v>14392</v>
      </c>
      <c r="K26" s="19" t="n">
        <f aca="false">I26+J26</f>
        <v>22142</v>
      </c>
      <c r="L26" s="20" t="s">
        <v>34</v>
      </c>
      <c r="M26" s="20" t="s">
        <v>35</v>
      </c>
      <c r="N26" s="14" t="s">
        <v>92</v>
      </c>
    </row>
    <row r="27" customFormat="false" ht="21.75" hidden="false" customHeight="true" outlineLevel="0" collapsed="false">
      <c r="A27" s="14" t="s">
        <v>93</v>
      </c>
      <c r="B27" s="15" t="s">
        <v>84</v>
      </c>
      <c r="C27" s="15" t="s">
        <v>94</v>
      </c>
      <c r="D27" s="16" t="s">
        <v>68</v>
      </c>
      <c r="E27" s="17" t="n">
        <v>195</v>
      </c>
      <c r="F27" s="18" t="n">
        <v>232.48717948718</v>
      </c>
      <c r="G27" s="18" t="n">
        <v>542.476923076923</v>
      </c>
      <c r="H27" s="19" t="n">
        <f aca="false">F27+G27</f>
        <v>774.964102564103</v>
      </c>
      <c r="I27" s="19" t="n">
        <f aca="false">E27*F27</f>
        <v>45335.0000000001</v>
      </c>
      <c r="J27" s="19" t="n">
        <f aca="false">E27*G27</f>
        <v>105783</v>
      </c>
      <c r="K27" s="19" t="n">
        <f aca="false">I27+J27</f>
        <v>151118</v>
      </c>
      <c r="L27" s="20" t="s">
        <v>56</v>
      </c>
      <c r="M27" s="20" t="s">
        <v>57</v>
      </c>
      <c r="N27" s="14" t="s">
        <v>95</v>
      </c>
    </row>
    <row r="28" customFormat="false" ht="21.75" hidden="false" customHeight="true" outlineLevel="0" collapsed="false">
      <c r="A28" s="14" t="s">
        <v>96</v>
      </c>
      <c r="B28" s="15" t="s">
        <v>84</v>
      </c>
      <c r="C28" s="15" t="s">
        <v>97</v>
      </c>
      <c r="D28" s="16" t="s">
        <v>55</v>
      </c>
      <c r="E28" s="17" t="n">
        <v>6</v>
      </c>
      <c r="F28" s="18" t="n">
        <v>3874.83333333333</v>
      </c>
      <c r="G28" s="18" t="n">
        <v>10849.5</v>
      </c>
      <c r="H28" s="19" t="n">
        <f aca="false">F28+G28</f>
        <v>14724.3333333333</v>
      </c>
      <c r="I28" s="19" t="n">
        <f aca="false">E28*F28</f>
        <v>23249</v>
      </c>
      <c r="J28" s="19" t="n">
        <f aca="false">E28*G28</f>
        <v>65097</v>
      </c>
      <c r="K28" s="19" t="n">
        <f aca="false">I28+J28</f>
        <v>88346</v>
      </c>
      <c r="L28" s="20" t="s">
        <v>34</v>
      </c>
      <c r="M28" s="20" t="s">
        <v>35</v>
      </c>
      <c r="N28" s="14" t="s">
        <v>98</v>
      </c>
    </row>
    <row r="29" customFormat="false" ht="21.75" hidden="false" customHeight="true" outlineLevel="0" collapsed="false">
      <c r="A29" s="14" t="s">
        <v>99</v>
      </c>
      <c r="B29" s="15" t="s">
        <v>84</v>
      </c>
      <c r="C29" s="15" t="s">
        <v>100</v>
      </c>
      <c r="D29" s="16" t="s">
        <v>28</v>
      </c>
      <c r="E29" s="17" t="n">
        <v>1</v>
      </c>
      <c r="F29" s="18" t="n">
        <v>35427</v>
      </c>
      <c r="G29" s="18" t="n">
        <v>64211</v>
      </c>
      <c r="H29" s="19" t="n">
        <f aca="false">F29+G29</f>
        <v>99638</v>
      </c>
      <c r="I29" s="19" t="n">
        <f aca="false">E29*F29</f>
        <v>35427</v>
      </c>
      <c r="J29" s="19" t="n">
        <f aca="false">E29*G29</f>
        <v>64211</v>
      </c>
      <c r="K29" s="19" t="n">
        <f aca="false">I29+J29</f>
        <v>99638</v>
      </c>
      <c r="L29" s="20" t="s">
        <v>34</v>
      </c>
      <c r="M29" s="20" t="s">
        <v>35</v>
      </c>
      <c r="N29" s="14" t="s">
        <v>101</v>
      </c>
    </row>
    <row r="30" customFormat="false" ht="21.75" hidden="false" customHeight="true" outlineLevel="0" collapsed="false">
      <c r="A30" s="14" t="s">
        <v>102</v>
      </c>
      <c r="B30" s="15" t="s">
        <v>84</v>
      </c>
      <c r="C30" s="15" t="s">
        <v>103</v>
      </c>
      <c r="D30" s="16" t="s">
        <v>28</v>
      </c>
      <c r="E30" s="17" t="n">
        <v>1</v>
      </c>
      <c r="F30" s="18" t="n">
        <v>19927</v>
      </c>
      <c r="G30" s="18" t="n">
        <v>24356</v>
      </c>
      <c r="H30" s="19" t="n">
        <f aca="false">F30+G30</f>
        <v>44283</v>
      </c>
      <c r="I30" s="19" t="n">
        <f aca="false">E30*F30</f>
        <v>19927</v>
      </c>
      <c r="J30" s="19" t="n">
        <f aca="false">E30*G30</f>
        <v>24356</v>
      </c>
      <c r="K30" s="19" t="n">
        <f aca="false">I30+J30</f>
        <v>44283</v>
      </c>
      <c r="L30" s="20" t="s">
        <v>34</v>
      </c>
      <c r="M30" s="20" t="s">
        <v>35</v>
      </c>
      <c r="N30" s="14" t="s">
        <v>104</v>
      </c>
    </row>
    <row r="31" customFormat="false" ht="21.75" hidden="false" customHeight="true" outlineLevel="0" collapsed="false">
      <c r="A31" s="10" t="s">
        <v>105</v>
      </c>
      <c r="B31" s="11" t="s">
        <v>106</v>
      </c>
      <c r="C31" s="11"/>
      <c r="D31" s="12"/>
      <c r="E31" s="12"/>
      <c r="F31" s="12"/>
      <c r="G31" s="12"/>
      <c r="H31" s="12"/>
      <c r="I31" s="12"/>
      <c r="J31" s="12"/>
      <c r="K31" s="13" t="n">
        <f aca="false">SUM(K32:K38)</f>
        <v>808119.999999999</v>
      </c>
      <c r="L31" s="12"/>
      <c r="M31" s="12"/>
      <c r="N31" s="12"/>
    </row>
    <row r="32" customFormat="false" ht="21.75" hidden="false" customHeight="true" outlineLevel="0" collapsed="false">
      <c r="A32" s="14" t="s">
        <v>107</v>
      </c>
      <c r="B32" s="15" t="s">
        <v>108</v>
      </c>
      <c r="C32" s="15" t="s">
        <v>109</v>
      </c>
      <c r="D32" s="16" t="s">
        <v>55</v>
      </c>
      <c r="E32" s="17" t="n">
        <v>14</v>
      </c>
      <c r="F32" s="18" t="n">
        <v>2621.78571428571</v>
      </c>
      <c r="G32" s="18" t="n">
        <v>11082.8571428571</v>
      </c>
      <c r="H32" s="19" t="n">
        <f aca="false">F32+G32</f>
        <v>13704.6428571428</v>
      </c>
      <c r="I32" s="19" t="n">
        <f aca="false">E32*F32</f>
        <v>36704.9999999999</v>
      </c>
      <c r="J32" s="19" t="n">
        <f aca="false">E32*G32</f>
        <v>155159.999999999</v>
      </c>
      <c r="K32" s="19" t="n">
        <f aca="false">I32+J32</f>
        <v>191864.999999999</v>
      </c>
      <c r="L32" s="20" t="s">
        <v>34</v>
      </c>
      <c r="M32" s="20" t="s">
        <v>35</v>
      </c>
      <c r="N32" s="14" t="s">
        <v>110</v>
      </c>
    </row>
    <row r="33" customFormat="false" ht="21.75" hidden="false" customHeight="true" outlineLevel="0" collapsed="false">
      <c r="A33" s="14" t="s">
        <v>111</v>
      </c>
      <c r="B33" s="15" t="s">
        <v>108</v>
      </c>
      <c r="C33" s="15" t="s">
        <v>112</v>
      </c>
      <c r="D33" s="16" t="s">
        <v>55</v>
      </c>
      <c r="E33" s="17" t="n">
        <v>3</v>
      </c>
      <c r="F33" s="18" t="n">
        <v>3098.33333333333</v>
      </c>
      <c r="G33" s="18" t="n">
        <v>16445.6666666667</v>
      </c>
      <c r="H33" s="19" t="n">
        <f aca="false">F33+G33</f>
        <v>19544</v>
      </c>
      <c r="I33" s="19" t="n">
        <f aca="false">E33*F33</f>
        <v>9294.99999999999</v>
      </c>
      <c r="J33" s="19" t="n">
        <f aca="false">E33*G33</f>
        <v>49337.0000000001</v>
      </c>
      <c r="K33" s="19" t="n">
        <f aca="false">I33+J33</f>
        <v>58632.0000000001</v>
      </c>
      <c r="L33" s="20" t="s">
        <v>34</v>
      </c>
      <c r="M33" s="20" t="s">
        <v>35</v>
      </c>
      <c r="N33" s="14" t="s">
        <v>113</v>
      </c>
    </row>
    <row r="34" customFormat="false" ht="21.75" hidden="false" customHeight="true" outlineLevel="0" collapsed="false">
      <c r="A34" s="14" t="s">
        <v>114</v>
      </c>
      <c r="B34" s="15" t="s">
        <v>108</v>
      </c>
      <c r="C34" s="15" t="s">
        <v>115</v>
      </c>
      <c r="D34" s="16" t="s">
        <v>55</v>
      </c>
      <c r="E34" s="17" t="n">
        <v>3</v>
      </c>
      <c r="F34" s="18" t="n">
        <v>3336.66666666667</v>
      </c>
      <c r="G34" s="18" t="n">
        <v>19663.3333333333</v>
      </c>
      <c r="H34" s="19" t="n">
        <f aca="false">F34+G34</f>
        <v>23000</v>
      </c>
      <c r="I34" s="19" t="n">
        <f aca="false">E34*F34</f>
        <v>10010</v>
      </c>
      <c r="J34" s="19" t="n">
        <f aca="false">E34*G34</f>
        <v>58989.9999999999</v>
      </c>
      <c r="K34" s="19" t="n">
        <f aca="false">I34+J34</f>
        <v>68999.9999999999</v>
      </c>
      <c r="L34" s="20" t="s">
        <v>34</v>
      </c>
      <c r="M34" s="20" t="s">
        <v>35</v>
      </c>
      <c r="N34" s="14" t="s">
        <v>116</v>
      </c>
    </row>
    <row r="35" customFormat="false" ht="21.75" hidden="false" customHeight="true" outlineLevel="0" collapsed="false">
      <c r="A35" s="14" t="s">
        <v>117</v>
      </c>
      <c r="B35" s="15" t="s">
        <v>108</v>
      </c>
      <c r="C35" s="15" t="s">
        <v>118</v>
      </c>
      <c r="D35" s="16" t="s">
        <v>61</v>
      </c>
      <c r="E35" s="17" t="n">
        <v>38</v>
      </c>
      <c r="F35" s="18" t="n">
        <v>131.078947368421</v>
      </c>
      <c r="G35" s="18" t="n">
        <v>405.184210526316</v>
      </c>
      <c r="H35" s="19" t="n">
        <f aca="false">F35+G35</f>
        <v>536.263157894737</v>
      </c>
      <c r="I35" s="19" t="n">
        <f aca="false">E35*F35</f>
        <v>4981</v>
      </c>
      <c r="J35" s="19" t="n">
        <f aca="false">E35*G35</f>
        <v>15397</v>
      </c>
      <c r="K35" s="19" t="n">
        <f aca="false">I35+J35</f>
        <v>20378</v>
      </c>
      <c r="L35" s="20" t="s">
        <v>56</v>
      </c>
      <c r="M35" s="20" t="s">
        <v>57</v>
      </c>
      <c r="N35" s="14" t="s">
        <v>119</v>
      </c>
    </row>
    <row r="36" customFormat="false" ht="21.75" hidden="false" customHeight="true" outlineLevel="0" collapsed="false">
      <c r="A36" s="14" t="s">
        <v>120</v>
      </c>
      <c r="B36" s="15" t="s">
        <v>108</v>
      </c>
      <c r="C36" s="15" t="s">
        <v>121</v>
      </c>
      <c r="D36" s="16" t="s">
        <v>68</v>
      </c>
      <c r="E36" s="17" t="n">
        <v>248</v>
      </c>
      <c r="F36" s="18" t="n">
        <v>667.354838709677</v>
      </c>
      <c r="G36" s="18" t="n">
        <v>929.532258064516</v>
      </c>
      <c r="H36" s="19" t="n">
        <f aca="false">F36+G36</f>
        <v>1596.88709677419</v>
      </c>
      <c r="I36" s="19" t="n">
        <f aca="false">E36*F36</f>
        <v>165504</v>
      </c>
      <c r="J36" s="19" t="n">
        <f aca="false">E36*G36</f>
        <v>230524</v>
      </c>
      <c r="K36" s="19" t="n">
        <f aca="false">I36+J36</f>
        <v>396028</v>
      </c>
      <c r="L36" s="20" t="s">
        <v>34</v>
      </c>
      <c r="M36" s="20" t="s">
        <v>35</v>
      </c>
      <c r="N36" s="14" t="s">
        <v>122</v>
      </c>
    </row>
    <row r="37" customFormat="false" ht="21.75" hidden="false" customHeight="true" outlineLevel="0" collapsed="false">
      <c r="A37" s="14" t="s">
        <v>123</v>
      </c>
      <c r="B37" s="15" t="s">
        <v>108</v>
      </c>
      <c r="C37" s="15" t="s">
        <v>124</v>
      </c>
      <c r="D37" s="16" t="s">
        <v>68</v>
      </c>
      <c r="E37" s="17" t="n">
        <v>44</v>
      </c>
      <c r="F37" s="18" t="n">
        <v>262.181818181818</v>
      </c>
      <c r="G37" s="18" t="n">
        <v>452.840909090909</v>
      </c>
      <c r="H37" s="19" t="n">
        <f aca="false">F37+G37</f>
        <v>715.022727272727</v>
      </c>
      <c r="I37" s="19" t="n">
        <f aca="false">E37*F37</f>
        <v>11536</v>
      </c>
      <c r="J37" s="19" t="n">
        <f aca="false">E37*G37</f>
        <v>19925</v>
      </c>
      <c r="K37" s="19" t="n">
        <f aca="false">I37+J37</f>
        <v>31461</v>
      </c>
      <c r="L37" s="20" t="s">
        <v>34</v>
      </c>
      <c r="M37" s="20" t="s">
        <v>35</v>
      </c>
      <c r="N37" s="14" t="s">
        <v>125</v>
      </c>
    </row>
    <row r="38" customFormat="false" ht="21.75" hidden="false" customHeight="true" outlineLevel="0" collapsed="false">
      <c r="A38" s="14" t="s">
        <v>126</v>
      </c>
      <c r="B38" s="15" t="s">
        <v>108</v>
      </c>
      <c r="C38" s="15" t="s">
        <v>127</v>
      </c>
      <c r="D38" s="16" t="s">
        <v>68</v>
      </c>
      <c r="E38" s="17" t="n">
        <v>285</v>
      </c>
      <c r="F38" s="18" t="n">
        <v>101.294736842105</v>
      </c>
      <c r="G38" s="18" t="n">
        <v>41.7087719298246</v>
      </c>
      <c r="H38" s="19" t="n">
        <f aca="false">F38+G38</f>
        <v>143.00350877193</v>
      </c>
      <c r="I38" s="19" t="n">
        <f aca="false">E38*F38</f>
        <v>28868.9999999999</v>
      </c>
      <c r="J38" s="19" t="n">
        <f aca="false">E38*G38</f>
        <v>11887</v>
      </c>
      <c r="K38" s="19" t="n">
        <f aca="false">I38+J38</f>
        <v>40755.9999999999</v>
      </c>
      <c r="L38" s="20" t="s">
        <v>29</v>
      </c>
      <c r="M38" s="20" t="s">
        <v>30</v>
      </c>
      <c r="N38" s="14" t="s">
        <v>128</v>
      </c>
    </row>
    <row r="39" customFormat="false" ht="21.75" hidden="false" customHeight="true" outlineLevel="0" collapsed="false">
      <c r="A39" s="10" t="s">
        <v>129</v>
      </c>
      <c r="B39" s="11" t="s">
        <v>130</v>
      </c>
      <c r="C39" s="11"/>
      <c r="D39" s="12"/>
      <c r="E39" s="12"/>
      <c r="F39" s="12"/>
      <c r="G39" s="12"/>
      <c r="H39" s="12"/>
      <c r="I39" s="12"/>
      <c r="J39" s="12"/>
      <c r="K39" s="13" t="n">
        <f aca="false">SUM(K40:K45)</f>
        <v>837215.000000001</v>
      </c>
      <c r="L39" s="12"/>
      <c r="M39" s="12"/>
      <c r="N39" s="12"/>
    </row>
    <row r="40" customFormat="false" ht="21.75" hidden="false" customHeight="true" outlineLevel="0" collapsed="false">
      <c r="A40" s="14" t="s">
        <v>131</v>
      </c>
      <c r="B40" s="15" t="s">
        <v>132</v>
      </c>
      <c r="C40" s="15" t="s">
        <v>133</v>
      </c>
      <c r="D40" s="16" t="s">
        <v>68</v>
      </c>
      <c r="E40" s="17" t="n">
        <v>21.8</v>
      </c>
      <c r="F40" s="18" t="n">
        <v>46.697247706422</v>
      </c>
      <c r="G40" s="18" t="n">
        <v>124.449541284404</v>
      </c>
      <c r="H40" s="19" t="n">
        <f aca="false">F40+G40</f>
        <v>171.146788990826</v>
      </c>
      <c r="I40" s="19" t="n">
        <f aca="false">E40*F40</f>
        <v>1018</v>
      </c>
      <c r="J40" s="19" t="n">
        <f aca="false">E40*G40</f>
        <v>2713.00000000001</v>
      </c>
      <c r="K40" s="19" t="n">
        <f aca="false">I40+J40</f>
        <v>3731.00000000001</v>
      </c>
      <c r="L40" s="20" t="s">
        <v>34</v>
      </c>
      <c r="M40" s="20" t="s">
        <v>35</v>
      </c>
      <c r="N40" s="14" t="s">
        <v>134</v>
      </c>
    </row>
    <row r="41" customFormat="false" ht="21.75" hidden="false" customHeight="true" outlineLevel="0" collapsed="false">
      <c r="A41" s="14" t="s">
        <v>135</v>
      </c>
      <c r="B41" s="15" t="s">
        <v>132</v>
      </c>
      <c r="C41" s="15" t="s">
        <v>136</v>
      </c>
      <c r="D41" s="16" t="s">
        <v>68</v>
      </c>
      <c r="E41" s="17" t="n">
        <v>159.5</v>
      </c>
      <c r="F41" s="18" t="n">
        <v>321.523510971787</v>
      </c>
      <c r="G41" s="18" t="n">
        <v>1016.42006269593</v>
      </c>
      <c r="H41" s="19" t="n">
        <f aca="false">F41+G41</f>
        <v>1337.94357366772</v>
      </c>
      <c r="I41" s="19" t="n">
        <f aca="false">E41*F41</f>
        <v>51283</v>
      </c>
      <c r="J41" s="19" t="n">
        <f aca="false">E41*G41</f>
        <v>162119.000000001</v>
      </c>
      <c r="K41" s="19" t="n">
        <f aca="false">I41+J41</f>
        <v>213402.000000001</v>
      </c>
      <c r="L41" s="20" t="s">
        <v>56</v>
      </c>
      <c r="M41" s="20" t="s">
        <v>57</v>
      </c>
      <c r="N41" s="14" t="s">
        <v>137</v>
      </c>
    </row>
    <row r="42" customFormat="false" ht="21.75" hidden="false" customHeight="true" outlineLevel="0" collapsed="false">
      <c r="A42" s="14" t="s">
        <v>138</v>
      </c>
      <c r="B42" s="15" t="s">
        <v>132</v>
      </c>
      <c r="C42" s="15" t="s">
        <v>139</v>
      </c>
      <c r="D42" s="16" t="s">
        <v>68</v>
      </c>
      <c r="E42" s="17" t="n">
        <v>143.9</v>
      </c>
      <c r="F42" s="18" t="n">
        <v>290.403057678944</v>
      </c>
      <c r="G42" s="18" t="n">
        <v>746.761640027797</v>
      </c>
      <c r="H42" s="19" t="n">
        <f aca="false">F42+G42</f>
        <v>1037.16469770674</v>
      </c>
      <c r="I42" s="19" t="n">
        <f aca="false">E42*F42</f>
        <v>41789</v>
      </c>
      <c r="J42" s="19" t="n">
        <f aca="false">E42*G42</f>
        <v>107459</v>
      </c>
      <c r="K42" s="19" t="n">
        <f aca="false">I42+J42</f>
        <v>149248</v>
      </c>
      <c r="L42" s="20" t="s">
        <v>56</v>
      </c>
      <c r="M42" s="20" t="s">
        <v>57</v>
      </c>
      <c r="N42" s="14" t="s">
        <v>140</v>
      </c>
    </row>
    <row r="43" customFormat="false" ht="21.75" hidden="false" customHeight="true" outlineLevel="0" collapsed="false">
      <c r="A43" s="14" t="s">
        <v>141</v>
      </c>
      <c r="B43" s="15" t="s">
        <v>132</v>
      </c>
      <c r="C43" s="15" t="s">
        <v>142</v>
      </c>
      <c r="D43" s="16" t="s">
        <v>68</v>
      </c>
      <c r="E43" s="17" t="n">
        <v>32.7</v>
      </c>
      <c r="F43" s="18" t="n">
        <v>155.565749235474</v>
      </c>
      <c r="G43" s="18" t="n">
        <v>228.195718654434</v>
      </c>
      <c r="H43" s="19" t="n">
        <f aca="false">F43+G43</f>
        <v>383.761467889908</v>
      </c>
      <c r="I43" s="19" t="n">
        <f aca="false">E43*F43</f>
        <v>5087</v>
      </c>
      <c r="J43" s="19" t="n">
        <f aca="false">E43*G43</f>
        <v>7461.99999999999</v>
      </c>
      <c r="K43" s="19" t="n">
        <f aca="false">I43+J43</f>
        <v>12549</v>
      </c>
      <c r="L43" s="20" t="s">
        <v>29</v>
      </c>
      <c r="M43" s="20" t="s">
        <v>30</v>
      </c>
      <c r="N43" s="14" t="s">
        <v>143</v>
      </c>
    </row>
    <row r="44" customFormat="false" ht="21.75" hidden="false" customHeight="true" outlineLevel="0" collapsed="false">
      <c r="A44" s="14" t="s">
        <v>144</v>
      </c>
      <c r="B44" s="15" t="s">
        <v>132</v>
      </c>
      <c r="C44" s="15" t="s">
        <v>145</v>
      </c>
      <c r="D44" s="16" t="s">
        <v>28</v>
      </c>
      <c r="E44" s="17" t="n">
        <v>1</v>
      </c>
      <c r="F44" s="18" t="n">
        <v>110340</v>
      </c>
      <c r="G44" s="18" t="n">
        <v>108917</v>
      </c>
      <c r="H44" s="19" t="n">
        <f aca="false">F44+G44</f>
        <v>219257</v>
      </c>
      <c r="I44" s="19" t="n">
        <f aca="false">E44*F44</f>
        <v>110340</v>
      </c>
      <c r="J44" s="19" t="n">
        <f aca="false">E44*G44</f>
        <v>108917</v>
      </c>
      <c r="K44" s="19" t="n">
        <f aca="false">I44+J44</f>
        <v>219257</v>
      </c>
      <c r="L44" s="20" t="s">
        <v>34</v>
      </c>
      <c r="M44" s="20" t="s">
        <v>35</v>
      </c>
      <c r="N44" s="14" t="s">
        <v>146</v>
      </c>
    </row>
    <row r="45" customFormat="false" ht="21.75" hidden="false" customHeight="true" outlineLevel="0" collapsed="false">
      <c r="A45" s="14" t="s">
        <v>147</v>
      </c>
      <c r="B45" s="15" t="s">
        <v>132</v>
      </c>
      <c r="C45" s="15" t="s">
        <v>148</v>
      </c>
      <c r="D45" s="16" t="s">
        <v>68</v>
      </c>
      <c r="E45" s="17" t="n">
        <v>221.6</v>
      </c>
      <c r="F45" s="18" t="n">
        <v>331.890794223827</v>
      </c>
      <c r="G45" s="18" t="n">
        <v>746.755415162455</v>
      </c>
      <c r="H45" s="19" t="n">
        <f aca="false">F45+G45</f>
        <v>1078.64620938628</v>
      </c>
      <c r="I45" s="19" t="n">
        <f aca="false">E45*F45</f>
        <v>73547.0000000001</v>
      </c>
      <c r="J45" s="19" t="n">
        <f aca="false">E45*G45</f>
        <v>165481</v>
      </c>
      <c r="K45" s="19" t="n">
        <f aca="false">I45+J45</f>
        <v>239028</v>
      </c>
      <c r="L45" s="20" t="s">
        <v>34</v>
      </c>
      <c r="M45" s="20" t="s">
        <v>35</v>
      </c>
      <c r="N45" s="14" t="s">
        <v>149</v>
      </c>
    </row>
    <row r="46" customFormat="false" ht="21.75" hidden="false" customHeight="true" outlineLevel="0" collapsed="false">
      <c r="A46" s="10" t="s">
        <v>150</v>
      </c>
      <c r="B46" s="11" t="s">
        <v>151</v>
      </c>
      <c r="C46" s="11"/>
      <c r="D46" s="12"/>
      <c r="E46" s="12"/>
      <c r="F46" s="12"/>
      <c r="G46" s="12"/>
      <c r="H46" s="12"/>
      <c r="I46" s="12"/>
      <c r="J46" s="12"/>
      <c r="K46" s="13" t="n">
        <f aca="false">SUM(K47:K50)</f>
        <v>695976</v>
      </c>
      <c r="L46" s="12"/>
      <c r="M46" s="12"/>
      <c r="N46" s="12"/>
    </row>
    <row r="47" customFormat="false" ht="21.75" hidden="false" customHeight="true" outlineLevel="0" collapsed="false">
      <c r="A47" s="14" t="s">
        <v>152</v>
      </c>
      <c r="B47" s="15" t="s">
        <v>153</v>
      </c>
      <c r="C47" s="15" t="s">
        <v>154</v>
      </c>
      <c r="D47" s="16" t="s">
        <v>28</v>
      </c>
      <c r="E47" s="17" t="n">
        <v>1</v>
      </c>
      <c r="F47" s="18" t="n">
        <v>214880</v>
      </c>
      <c r="G47" s="18" t="n">
        <v>54551</v>
      </c>
      <c r="H47" s="19" t="n">
        <f aca="false">F47+G47</f>
        <v>269431</v>
      </c>
      <c r="I47" s="19" t="n">
        <f aca="false">E47*F47</f>
        <v>214880</v>
      </c>
      <c r="J47" s="19" t="n">
        <f aca="false">E47*G47</f>
        <v>54551</v>
      </c>
      <c r="K47" s="19" t="n">
        <f aca="false">I47+J47</f>
        <v>269431</v>
      </c>
      <c r="L47" s="20" t="s">
        <v>34</v>
      </c>
      <c r="M47" s="20" t="s">
        <v>35</v>
      </c>
      <c r="N47" s="14" t="s">
        <v>155</v>
      </c>
    </row>
    <row r="48" customFormat="false" ht="21.75" hidden="false" customHeight="true" outlineLevel="0" collapsed="false">
      <c r="A48" s="14" t="s">
        <v>156</v>
      </c>
      <c r="B48" s="15" t="s">
        <v>153</v>
      </c>
      <c r="C48" s="15" t="s">
        <v>157</v>
      </c>
      <c r="D48" s="16" t="s">
        <v>68</v>
      </c>
      <c r="E48" s="17" t="n">
        <v>175</v>
      </c>
      <c r="F48" s="18" t="n">
        <v>377.131428571429</v>
      </c>
      <c r="G48" s="18" t="n">
        <v>476.954285714286</v>
      </c>
      <c r="H48" s="19" t="n">
        <f aca="false">F48+G48</f>
        <v>854.085714285715</v>
      </c>
      <c r="I48" s="19" t="n">
        <f aca="false">E48*F48</f>
        <v>65998.0000000001</v>
      </c>
      <c r="J48" s="19" t="n">
        <f aca="false">E48*G48</f>
        <v>83467.0000000001</v>
      </c>
      <c r="K48" s="19" t="n">
        <f aca="false">I48+J48</f>
        <v>149465</v>
      </c>
      <c r="L48" s="20" t="s">
        <v>34</v>
      </c>
      <c r="M48" s="20" t="s">
        <v>35</v>
      </c>
      <c r="N48" s="14" t="s">
        <v>158</v>
      </c>
    </row>
    <row r="49" customFormat="false" ht="21.75" hidden="false" customHeight="true" outlineLevel="0" collapsed="false">
      <c r="A49" s="14" t="s">
        <v>159</v>
      </c>
      <c r="B49" s="15" t="s">
        <v>153</v>
      </c>
      <c r="C49" s="15" t="s">
        <v>160</v>
      </c>
      <c r="D49" s="16" t="s">
        <v>68</v>
      </c>
      <c r="E49" s="17" t="n">
        <v>1000</v>
      </c>
      <c r="F49" s="18" t="n">
        <v>46.586</v>
      </c>
      <c r="G49" s="18" t="n">
        <v>8.874</v>
      </c>
      <c r="H49" s="19" t="n">
        <f aca="false">F49+G49</f>
        <v>55.46</v>
      </c>
      <c r="I49" s="19" t="n">
        <f aca="false">E49*F49</f>
        <v>46586</v>
      </c>
      <c r="J49" s="19" t="n">
        <f aca="false">E49*G49</f>
        <v>8874</v>
      </c>
      <c r="K49" s="19" t="n">
        <f aca="false">I49+J49</f>
        <v>55460</v>
      </c>
      <c r="L49" s="20" t="s">
        <v>34</v>
      </c>
      <c r="M49" s="20" t="s">
        <v>35</v>
      </c>
      <c r="N49" s="14" t="s">
        <v>161</v>
      </c>
    </row>
    <row r="50" customFormat="false" ht="21.75" hidden="false" customHeight="true" outlineLevel="0" collapsed="false">
      <c r="A50" s="14" t="s">
        <v>162</v>
      </c>
      <c r="B50" s="15" t="s">
        <v>153</v>
      </c>
      <c r="C50" s="15" t="s">
        <v>163</v>
      </c>
      <c r="D50" s="16" t="s">
        <v>55</v>
      </c>
      <c r="E50" s="17" t="n">
        <v>27</v>
      </c>
      <c r="F50" s="18" t="n">
        <v>1331.03703703704</v>
      </c>
      <c r="G50" s="18" t="n">
        <v>6877.11111111111</v>
      </c>
      <c r="H50" s="19" t="n">
        <f aca="false">F50+G50</f>
        <v>8208.14814814815</v>
      </c>
      <c r="I50" s="19" t="n">
        <f aca="false">E50*F50</f>
        <v>35938.0000000001</v>
      </c>
      <c r="J50" s="19" t="n">
        <f aca="false">E50*G50</f>
        <v>185682</v>
      </c>
      <c r="K50" s="19" t="n">
        <f aca="false">I50+J50</f>
        <v>221620</v>
      </c>
      <c r="L50" s="20" t="s">
        <v>34</v>
      </c>
      <c r="M50" s="20" t="s">
        <v>35</v>
      </c>
      <c r="N50" s="14" t="s">
        <v>164</v>
      </c>
    </row>
    <row r="51" customFormat="false" ht="21.75" hidden="false" customHeight="true" outlineLevel="0" collapsed="false">
      <c r="A51" s="10" t="s">
        <v>165</v>
      </c>
      <c r="B51" s="11" t="s">
        <v>166</v>
      </c>
      <c r="C51" s="11"/>
      <c r="D51" s="12"/>
      <c r="E51" s="12"/>
      <c r="F51" s="12"/>
      <c r="G51" s="12"/>
      <c r="H51" s="12"/>
      <c r="I51" s="12"/>
      <c r="J51" s="12"/>
      <c r="K51" s="13" t="n">
        <f aca="false">SUM(K52:K55)</f>
        <v>498900</v>
      </c>
      <c r="L51" s="12"/>
      <c r="M51" s="12"/>
      <c r="N51" s="12"/>
    </row>
    <row r="52" customFormat="false" ht="21.75" hidden="false" customHeight="true" outlineLevel="0" collapsed="false">
      <c r="A52" s="14" t="s">
        <v>167</v>
      </c>
      <c r="B52" s="15" t="s">
        <v>168</v>
      </c>
      <c r="C52" s="15" t="s">
        <v>169</v>
      </c>
      <c r="D52" s="16" t="s">
        <v>28</v>
      </c>
      <c r="E52" s="17" t="n">
        <v>1</v>
      </c>
      <c r="F52" s="18" t="n">
        <v>33348</v>
      </c>
      <c r="G52" s="18" t="n">
        <v>38111</v>
      </c>
      <c r="H52" s="19" t="n">
        <f aca="false">F52+G52</f>
        <v>71459</v>
      </c>
      <c r="I52" s="19" t="n">
        <f aca="false">E52*F52</f>
        <v>33348</v>
      </c>
      <c r="J52" s="19" t="n">
        <f aca="false">E52*G52</f>
        <v>38111</v>
      </c>
      <c r="K52" s="19" t="n">
        <f aca="false">I52+J52</f>
        <v>71459</v>
      </c>
      <c r="L52" s="20" t="s">
        <v>56</v>
      </c>
      <c r="M52" s="20" t="s">
        <v>35</v>
      </c>
      <c r="N52" s="14" t="s">
        <v>170</v>
      </c>
    </row>
    <row r="53" customFormat="false" ht="21.75" hidden="false" customHeight="true" outlineLevel="0" collapsed="false">
      <c r="A53" s="14" t="s">
        <v>171</v>
      </c>
      <c r="B53" s="15" t="s">
        <v>168</v>
      </c>
      <c r="C53" s="15" t="s">
        <v>172</v>
      </c>
      <c r="D53" s="16" t="s">
        <v>28</v>
      </c>
      <c r="E53" s="17" t="n">
        <v>1</v>
      </c>
      <c r="F53" s="18" t="n">
        <v>113143</v>
      </c>
      <c r="G53" s="18" t="n">
        <v>148872</v>
      </c>
      <c r="H53" s="19" t="n">
        <f aca="false">F53+G53</f>
        <v>262015</v>
      </c>
      <c r="I53" s="19" t="n">
        <f aca="false">E53*F53</f>
        <v>113143</v>
      </c>
      <c r="J53" s="19" t="n">
        <f aca="false">E53*G53</f>
        <v>148872</v>
      </c>
      <c r="K53" s="19" t="n">
        <f aca="false">I53+J53</f>
        <v>262015</v>
      </c>
      <c r="L53" s="20" t="s">
        <v>56</v>
      </c>
      <c r="M53" s="20" t="s">
        <v>35</v>
      </c>
      <c r="N53" s="14" t="s">
        <v>173</v>
      </c>
    </row>
    <row r="54" customFormat="false" ht="21.75" hidden="false" customHeight="true" outlineLevel="0" collapsed="false">
      <c r="A54" s="14" t="s">
        <v>174</v>
      </c>
      <c r="B54" s="15" t="s">
        <v>168</v>
      </c>
      <c r="C54" s="15" t="s">
        <v>175</v>
      </c>
      <c r="D54" s="16" t="s">
        <v>55</v>
      </c>
      <c r="E54" s="17" t="n">
        <v>3</v>
      </c>
      <c r="F54" s="18" t="n">
        <v>1072</v>
      </c>
      <c r="G54" s="18" t="n">
        <v>1667.33333333333</v>
      </c>
      <c r="H54" s="19" t="n">
        <f aca="false">F54+G54</f>
        <v>2739.33333333333</v>
      </c>
      <c r="I54" s="19" t="n">
        <f aca="false">E54*F54</f>
        <v>3216</v>
      </c>
      <c r="J54" s="19" t="n">
        <f aca="false">E54*G54</f>
        <v>5001.99999999999</v>
      </c>
      <c r="K54" s="19" t="n">
        <f aca="false">I54+J54</f>
        <v>8217.99999999999</v>
      </c>
      <c r="L54" s="20" t="s">
        <v>34</v>
      </c>
      <c r="M54" s="20" t="s">
        <v>30</v>
      </c>
      <c r="N54" s="14" t="s">
        <v>176</v>
      </c>
    </row>
    <row r="55" customFormat="false" ht="21.75" hidden="false" customHeight="true" outlineLevel="0" collapsed="false">
      <c r="A55" s="14" t="s">
        <v>177</v>
      </c>
      <c r="B55" s="15" t="s">
        <v>168</v>
      </c>
      <c r="C55" s="15" t="s">
        <v>178</v>
      </c>
      <c r="D55" s="16" t="s">
        <v>28</v>
      </c>
      <c r="E55" s="17" t="n">
        <v>1</v>
      </c>
      <c r="F55" s="18" t="n">
        <v>34538</v>
      </c>
      <c r="G55" s="18" t="n">
        <v>122670</v>
      </c>
      <c r="H55" s="19" t="n">
        <f aca="false">F55+G55</f>
        <v>157208</v>
      </c>
      <c r="I55" s="19" t="n">
        <f aca="false">E55*F55</f>
        <v>34538</v>
      </c>
      <c r="J55" s="19" t="n">
        <f aca="false">E55*G55</f>
        <v>122670</v>
      </c>
      <c r="K55" s="19" t="n">
        <f aca="false">I55+J55</f>
        <v>157208</v>
      </c>
      <c r="L55" s="20" t="s">
        <v>56</v>
      </c>
      <c r="M55" s="20" t="s">
        <v>35</v>
      </c>
      <c r="N55" s="14" t="s">
        <v>179</v>
      </c>
    </row>
    <row r="56" customFormat="false" ht="21.75" hidden="false" customHeight="true" outlineLevel="0" collapsed="false">
      <c r="A56" s="10" t="s">
        <v>180</v>
      </c>
      <c r="B56" s="11" t="s">
        <v>181</v>
      </c>
      <c r="C56" s="11"/>
      <c r="D56" s="12"/>
      <c r="E56" s="12"/>
      <c r="F56" s="12"/>
      <c r="G56" s="12"/>
      <c r="H56" s="12"/>
      <c r="I56" s="12"/>
      <c r="J56" s="12"/>
      <c r="K56" s="13" t="n">
        <f aca="false">SUM(K57:K59)</f>
        <v>387800</v>
      </c>
      <c r="L56" s="12"/>
      <c r="M56" s="12"/>
      <c r="N56" s="12"/>
    </row>
    <row r="57" customFormat="false" ht="21.75" hidden="false" customHeight="true" outlineLevel="0" collapsed="false">
      <c r="A57" s="14" t="s">
        <v>182</v>
      </c>
      <c r="B57" s="15" t="s">
        <v>183</v>
      </c>
      <c r="C57" s="15" t="s">
        <v>184</v>
      </c>
      <c r="D57" s="16" t="s">
        <v>55</v>
      </c>
      <c r="E57" s="17" t="n">
        <v>6</v>
      </c>
      <c r="F57" s="18" t="n">
        <v>949</v>
      </c>
      <c r="G57" s="18" t="n">
        <v>948.833333333333</v>
      </c>
      <c r="H57" s="19" t="n">
        <f aca="false">F57+G57</f>
        <v>1897.83333333333</v>
      </c>
      <c r="I57" s="19" t="n">
        <f aca="false">E57*F57</f>
        <v>5694</v>
      </c>
      <c r="J57" s="19" t="n">
        <f aca="false">E57*G57</f>
        <v>5693</v>
      </c>
      <c r="K57" s="19" t="n">
        <f aca="false">I57+J57</f>
        <v>11387</v>
      </c>
      <c r="L57" s="20" t="s">
        <v>34</v>
      </c>
      <c r="M57" s="20" t="s">
        <v>30</v>
      </c>
      <c r="N57" s="14" t="s">
        <v>185</v>
      </c>
    </row>
    <row r="58" customFormat="false" ht="21.75" hidden="false" customHeight="true" outlineLevel="0" collapsed="false">
      <c r="A58" s="14" t="s">
        <v>186</v>
      </c>
      <c r="B58" s="15" t="s">
        <v>183</v>
      </c>
      <c r="C58" s="15" t="s">
        <v>187</v>
      </c>
      <c r="D58" s="16" t="s">
        <v>55</v>
      </c>
      <c r="E58" s="17" t="n">
        <v>4</v>
      </c>
      <c r="F58" s="18" t="n">
        <v>2741.5</v>
      </c>
      <c r="G58" s="18" t="n">
        <v>5693.5</v>
      </c>
      <c r="H58" s="19" t="n">
        <f aca="false">F58+G58</f>
        <v>8435</v>
      </c>
      <c r="I58" s="19" t="n">
        <f aca="false">E58*F58</f>
        <v>10966</v>
      </c>
      <c r="J58" s="19" t="n">
        <f aca="false">E58*G58</f>
        <v>22774</v>
      </c>
      <c r="K58" s="19" t="n">
        <f aca="false">I58+J58</f>
        <v>33740</v>
      </c>
      <c r="L58" s="20" t="s">
        <v>34</v>
      </c>
      <c r="M58" s="20" t="s">
        <v>35</v>
      </c>
      <c r="N58" s="14" t="s">
        <v>188</v>
      </c>
    </row>
    <row r="59" customFormat="false" ht="21.75" hidden="false" customHeight="true" outlineLevel="0" collapsed="false">
      <c r="A59" s="14" t="s">
        <v>189</v>
      </c>
      <c r="B59" s="15" t="s">
        <v>183</v>
      </c>
      <c r="C59" s="15" t="s">
        <v>190</v>
      </c>
      <c r="D59" s="16" t="s">
        <v>28</v>
      </c>
      <c r="E59" s="17" t="n">
        <v>1</v>
      </c>
      <c r="F59" s="18" t="n">
        <v>226691</v>
      </c>
      <c r="G59" s="18" t="n">
        <v>115982</v>
      </c>
      <c r="H59" s="19" t="n">
        <f aca="false">F59+G59</f>
        <v>342673</v>
      </c>
      <c r="I59" s="19" t="n">
        <f aca="false">E59*F59</f>
        <v>226691</v>
      </c>
      <c r="J59" s="19" t="n">
        <f aca="false">E59*G59</f>
        <v>115982</v>
      </c>
      <c r="K59" s="19" t="n">
        <f aca="false">I59+J59</f>
        <v>342673</v>
      </c>
      <c r="L59" s="20" t="s">
        <v>56</v>
      </c>
      <c r="M59" s="20" t="s">
        <v>35</v>
      </c>
      <c r="N59" s="14" t="s">
        <v>191</v>
      </c>
    </row>
    <row r="60" customFormat="false" ht="21.75" hidden="false" customHeight="true" outlineLevel="0" collapsed="false">
      <c r="A60" s="10" t="s">
        <v>192</v>
      </c>
      <c r="B60" s="11" t="s">
        <v>193</v>
      </c>
      <c r="C60" s="11"/>
      <c r="D60" s="12"/>
      <c r="E60" s="12"/>
      <c r="F60" s="12"/>
      <c r="G60" s="12"/>
      <c r="H60" s="12"/>
      <c r="I60" s="12"/>
      <c r="J60" s="12"/>
      <c r="K60" s="13" t="n">
        <f aca="false">SUM(K61)</f>
        <v>450000</v>
      </c>
      <c r="L60" s="12"/>
      <c r="M60" s="12"/>
      <c r="N60" s="12"/>
    </row>
    <row r="61" customFormat="false" ht="21.75" hidden="false" customHeight="true" outlineLevel="0" collapsed="false">
      <c r="A61" s="14" t="s">
        <v>194</v>
      </c>
      <c r="B61" s="15" t="s">
        <v>195</v>
      </c>
      <c r="C61" s="15" t="s">
        <v>196</v>
      </c>
      <c r="D61" s="16" t="s">
        <v>28</v>
      </c>
      <c r="E61" s="17" t="n">
        <v>1</v>
      </c>
      <c r="F61" s="18" t="n">
        <v>182432</v>
      </c>
      <c r="G61" s="18" t="n">
        <v>267568</v>
      </c>
      <c r="H61" s="19" t="n">
        <f aca="false">F61+G61</f>
        <v>450000</v>
      </c>
      <c r="I61" s="19" t="n">
        <f aca="false">E61*F61</f>
        <v>182432</v>
      </c>
      <c r="J61" s="19" t="n">
        <f aca="false">E61*G61</f>
        <v>267568</v>
      </c>
      <c r="K61" s="19" t="n">
        <f aca="false">I61+J61</f>
        <v>450000</v>
      </c>
      <c r="L61" s="20" t="s">
        <v>56</v>
      </c>
      <c r="M61" s="20" t="s">
        <v>35</v>
      </c>
      <c r="N61" s="14" t="s">
        <v>197</v>
      </c>
    </row>
    <row r="62" customFormat="false" ht="21.75" hidden="false" customHeight="true" outlineLevel="0" collapsed="false">
      <c r="A62" s="10" t="s">
        <v>198</v>
      </c>
      <c r="B62" s="11" t="s">
        <v>199</v>
      </c>
      <c r="C62" s="11"/>
      <c r="D62" s="12"/>
      <c r="E62" s="12"/>
      <c r="F62" s="12"/>
      <c r="G62" s="12"/>
      <c r="H62" s="12"/>
      <c r="I62" s="12"/>
      <c r="J62" s="12"/>
      <c r="K62" s="13" t="n">
        <f aca="false">SUM(K63:K64)</f>
        <v>110809</v>
      </c>
      <c r="L62" s="12"/>
      <c r="M62" s="12"/>
      <c r="N62" s="12"/>
    </row>
    <row r="63" customFormat="false" ht="21.75" hidden="false" customHeight="true" outlineLevel="0" collapsed="false">
      <c r="A63" s="14" t="s">
        <v>200</v>
      </c>
      <c r="B63" s="15" t="s">
        <v>201</v>
      </c>
      <c r="C63" s="15" t="s">
        <v>202</v>
      </c>
      <c r="D63" s="16" t="s">
        <v>68</v>
      </c>
      <c r="E63" s="17" t="n">
        <v>103</v>
      </c>
      <c r="F63" s="18" t="n">
        <v>461.252427184466</v>
      </c>
      <c r="G63" s="18" t="n">
        <v>518.601941747573</v>
      </c>
      <c r="H63" s="19" t="n">
        <f aca="false">F63+G63</f>
        <v>979.854368932039</v>
      </c>
      <c r="I63" s="19" t="n">
        <f aca="false">E63*F63</f>
        <v>47509</v>
      </c>
      <c r="J63" s="19" t="n">
        <f aca="false">E63*G63</f>
        <v>53416</v>
      </c>
      <c r="K63" s="19" t="n">
        <f aca="false">I63+J63</f>
        <v>100925</v>
      </c>
      <c r="L63" s="20" t="s">
        <v>56</v>
      </c>
      <c r="M63" s="20" t="s">
        <v>35</v>
      </c>
      <c r="N63" s="14" t="s">
        <v>203</v>
      </c>
    </row>
    <row r="64" customFormat="false" ht="21.75" hidden="false" customHeight="true" outlineLevel="0" collapsed="false">
      <c r="A64" s="14" t="s">
        <v>204</v>
      </c>
      <c r="B64" s="15" t="s">
        <v>201</v>
      </c>
      <c r="C64" s="15" t="s">
        <v>205</v>
      </c>
      <c r="D64" s="16" t="s">
        <v>68</v>
      </c>
      <c r="E64" s="17" t="n">
        <v>90</v>
      </c>
      <c r="F64" s="18" t="n">
        <v>79.3111111111111</v>
      </c>
      <c r="G64" s="18" t="n">
        <v>30.5111111111111</v>
      </c>
      <c r="H64" s="19" t="n">
        <f aca="false">F64+G64</f>
        <v>109.822222222222</v>
      </c>
      <c r="I64" s="19" t="n">
        <f aca="false">E64*F64</f>
        <v>7138</v>
      </c>
      <c r="J64" s="19" t="n">
        <f aca="false">E64*G64</f>
        <v>2746</v>
      </c>
      <c r="K64" s="19" t="n">
        <f aca="false">I64+J64</f>
        <v>9884</v>
      </c>
      <c r="L64" s="20" t="s">
        <v>56</v>
      </c>
      <c r="M64" s="20" t="s">
        <v>57</v>
      </c>
      <c r="N64" s="14" t="s">
        <v>206</v>
      </c>
    </row>
    <row r="65" customFormat="false" ht="21.75" hidden="false" customHeight="true" outlineLevel="0" collapsed="false">
      <c r="A65" s="10" t="s">
        <v>207</v>
      </c>
      <c r="B65" s="11" t="s">
        <v>208</v>
      </c>
      <c r="C65" s="11"/>
      <c r="D65" s="12"/>
      <c r="E65" s="12"/>
      <c r="F65" s="12"/>
      <c r="G65" s="12"/>
      <c r="H65" s="12"/>
      <c r="I65" s="12"/>
      <c r="J65" s="12"/>
      <c r="K65" s="13" t="n">
        <f aca="false">SUM(K66:K67)</f>
        <v>115000</v>
      </c>
      <c r="L65" s="12"/>
      <c r="M65" s="12"/>
      <c r="N65" s="12"/>
    </row>
    <row r="66" customFormat="false" ht="21.75" hidden="false" customHeight="true" outlineLevel="0" collapsed="false">
      <c r="A66" s="14" t="s">
        <v>209</v>
      </c>
      <c r="B66" s="15" t="s">
        <v>210</v>
      </c>
      <c r="C66" s="15" t="s">
        <v>211</v>
      </c>
      <c r="D66" s="16" t="s">
        <v>28</v>
      </c>
      <c r="E66" s="17" t="n">
        <v>1</v>
      </c>
      <c r="F66" s="18" t="n">
        <v>28476</v>
      </c>
      <c r="G66" s="18" t="n">
        <v>2191</v>
      </c>
      <c r="H66" s="19" t="n">
        <f aca="false">F66+G66</f>
        <v>30667</v>
      </c>
      <c r="I66" s="19" t="n">
        <f aca="false">E66*F66</f>
        <v>28476</v>
      </c>
      <c r="J66" s="19" t="n">
        <f aca="false">E66*G66</f>
        <v>2191</v>
      </c>
      <c r="K66" s="19" t="n">
        <f aca="false">I66+J66</f>
        <v>30667</v>
      </c>
      <c r="L66" s="20" t="s">
        <v>34</v>
      </c>
      <c r="M66" s="20" t="s">
        <v>35</v>
      </c>
      <c r="N66" s="14" t="s">
        <v>212</v>
      </c>
    </row>
    <row r="67" customFormat="false" ht="21.75" hidden="false" customHeight="true" outlineLevel="0" collapsed="false">
      <c r="A67" s="14" t="s">
        <v>213</v>
      </c>
      <c r="B67" s="15" t="s">
        <v>210</v>
      </c>
      <c r="C67" s="15" t="s">
        <v>214</v>
      </c>
      <c r="D67" s="16" t="s">
        <v>28</v>
      </c>
      <c r="E67" s="17" t="n">
        <v>1</v>
      </c>
      <c r="F67" s="18" t="n">
        <v>84333</v>
      </c>
      <c r="G67" s="18" t="n">
        <v>0</v>
      </c>
      <c r="H67" s="19" t="n">
        <f aca="false">F67+G67</f>
        <v>84333</v>
      </c>
      <c r="I67" s="19" t="n">
        <f aca="false">E67*F67</f>
        <v>84333</v>
      </c>
      <c r="J67" s="19" t="n">
        <f aca="false">E67*G67</f>
        <v>0</v>
      </c>
      <c r="K67" s="19" t="n">
        <f aca="false">I67+J67</f>
        <v>84333</v>
      </c>
      <c r="L67" s="20" t="s">
        <v>34</v>
      </c>
      <c r="M67" s="20" t="s">
        <v>35</v>
      </c>
      <c r="N67" s="14" t="s">
        <v>215</v>
      </c>
    </row>
    <row r="68" customFormat="false" ht="21.75" hidden="false" customHeight="true" outlineLevel="0" collapsed="false">
      <c r="A68" s="10" t="s">
        <v>216</v>
      </c>
      <c r="B68" s="11" t="s">
        <v>217</v>
      </c>
      <c r="C68" s="11"/>
      <c r="D68" s="12"/>
      <c r="E68" s="12"/>
      <c r="F68" s="12"/>
      <c r="G68" s="12"/>
      <c r="H68" s="12"/>
      <c r="I68" s="12"/>
      <c r="J68" s="12"/>
      <c r="K68" s="13" t="n">
        <f aca="false">SUM(K69)</f>
        <v>540000</v>
      </c>
      <c r="L68" s="12"/>
      <c r="M68" s="12"/>
      <c r="N68" s="12"/>
    </row>
    <row r="69" customFormat="false" ht="21.75" hidden="false" customHeight="true" outlineLevel="0" collapsed="false">
      <c r="A69" s="14" t="s">
        <v>218</v>
      </c>
      <c r="B69" s="15" t="s">
        <v>219</v>
      </c>
      <c r="C69" s="15" t="s">
        <v>220</v>
      </c>
      <c r="D69" s="16" t="s">
        <v>55</v>
      </c>
      <c r="E69" s="17" t="n">
        <v>3</v>
      </c>
      <c r="F69" s="18" t="n">
        <v>33000</v>
      </c>
      <c r="G69" s="18" t="n">
        <v>147000</v>
      </c>
      <c r="H69" s="19" t="n">
        <f aca="false">F69+G69</f>
        <v>180000</v>
      </c>
      <c r="I69" s="19" t="n">
        <f aca="false">E69*F69</f>
        <v>99000</v>
      </c>
      <c r="J69" s="19" t="n">
        <f aca="false">E69*G69</f>
        <v>441000</v>
      </c>
      <c r="K69" s="19" t="n">
        <f aca="false">I69+J69</f>
        <v>540000</v>
      </c>
      <c r="L69" s="20" t="s">
        <v>34</v>
      </c>
      <c r="M69" s="20" t="s">
        <v>35</v>
      </c>
      <c r="N69" s="14" t="s">
        <v>221</v>
      </c>
    </row>
    <row r="70" customFormat="false" ht="21.75" hidden="false" customHeight="true" outlineLevel="0" collapsed="false">
      <c r="A70" s="10" t="s">
        <v>222</v>
      </c>
      <c r="B70" s="11" t="s">
        <v>223</v>
      </c>
      <c r="C70" s="11"/>
      <c r="D70" s="12"/>
      <c r="E70" s="12"/>
      <c r="F70" s="12"/>
      <c r="G70" s="12"/>
      <c r="H70" s="12"/>
      <c r="I70" s="12"/>
      <c r="J70" s="12"/>
      <c r="K70" s="13" t="n">
        <f aca="false">SUM(K71:K74)</f>
        <v>155000</v>
      </c>
      <c r="L70" s="12"/>
      <c r="M70" s="12"/>
      <c r="N70" s="12"/>
    </row>
    <row r="71" customFormat="false" ht="21.75" hidden="false" customHeight="true" outlineLevel="0" collapsed="false">
      <c r="A71" s="14" t="s">
        <v>224</v>
      </c>
      <c r="B71" s="15" t="s">
        <v>225</v>
      </c>
      <c r="C71" s="15" t="s">
        <v>226</v>
      </c>
      <c r="D71" s="16" t="s">
        <v>28</v>
      </c>
      <c r="E71" s="17" t="n">
        <v>1</v>
      </c>
      <c r="F71" s="18" t="n">
        <v>8000</v>
      </c>
      <c r="G71" s="18" t="n">
        <v>42000</v>
      </c>
      <c r="H71" s="19" t="n">
        <f aca="false">F71+G71</f>
        <v>50000</v>
      </c>
      <c r="I71" s="19" t="n">
        <f aca="false">E71*F71</f>
        <v>8000</v>
      </c>
      <c r="J71" s="19" t="n">
        <f aca="false">E71*G71</f>
        <v>42000</v>
      </c>
      <c r="K71" s="19" t="n">
        <f aca="false">I71+J71</f>
        <v>50000</v>
      </c>
      <c r="L71" s="20" t="s">
        <v>34</v>
      </c>
      <c r="M71" s="20" t="s">
        <v>35</v>
      </c>
      <c r="N71" s="14" t="s">
        <v>227</v>
      </c>
    </row>
    <row r="72" customFormat="false" ht="21.75" hidden="false" customHeight="true" outlineLevel="0" collapsed="false">
      <c r="A72" s="14" t="s">
        <v>228</v>
      </c>
      <c r="B72" s="15" t="s">
        <v>225</v>
      </c>
      <c r="C72" s="15" t="s">
        <v>229</v>
      </c>
      <c r="D72" s="16" t="s">
        <v>61</v>
      </c>
      <c r="E72" s="17" t="n">
        <v>35</v>
      </c>
      <c r="F72" s="18" t="n">
        <v>600</v>
      </c>
      <c r="G72" s="18" t="n">
        <v>900</v>
      </c>
      <c r="H72" s="19" t="n">
        <f aca="false">F72+G72</f>
        <v>1500</v>
      </c>
      <c r="I72" s="19" t="n">
        <f aca="false">E72*F72</f>
        <v>21000</v>
      </c>
      <c r="J72" s="19" t="n">
        <f aca="false">E72*G72</f>
        <v>31500</v>
      </c>
      <c r="K72" s="19" t="n">
        <f aca="false">I72+J72</f>
        <v>52500</v>
      </c>
      <c r="L72" s="20" t="s">
        <v>56</v>
      </c>
      <c r="M72" s="20" t="s">
        <v>35</v>
      </c>
      <c r="N72" s="14" t="s">
        <v>230</v>
      </c>
    </row>
    <row r="73" customFormat="false" ht="21.75" hidden="false" customHeight="true" outlineLevel="0" collapsed="false">
      <c r="A73" s="14" t="s">
        <v>231</v>
      </c>
      <c r="B73" s="15" t="s">
        <v>225</v>
      </c>
      <c r="C73" s="15" t="s">
        <v>232</v>
      </c>
      <c r="D73" s="16" t="s">
        <v>28</v>
      </c>
      <c r="E73" s="17" t="n">
        <v>1</v>
      </c>
      <c r="F73" s="18" t="n">
        <v>26000</v>
      </c>
      <c r="G73" s="18" t="n">
        <v>6000</v>
      </c>
      <c r="H73" s="19" t="n">
        <f aca="false">F73+G73</f>
        <v>32000</v>
      </c>
      <c r="I73" s="19" t="n">
        <f aca="false">E73*F73</f>
        <v>26000</v>
      </c>
      <c r="J73" s="19" t="n">
        <f aca="false">E73*G73</f>
        <v>6000</v>
      </c>
      <c r="K73" s="19" t="n">
        <f aca="false">I73+J73</f>
        <v>32000</v>
      </c>
      <c r="L73" s="20" t="s">
        <v>56</v>
      </c>
      <c r="M73" s="20" t="s">
        <v>35</v>
      </c>
      <c r="N73" s="14" t="s">
        <v>233</v>
      </c>
    </row>
    <row r="74" customFormat="false" ht="21.75" hidden="false" customHeight="true" outlineLevel="0" collapsed="false">
      <c r="A74" s="14" t="s">
        <v>234</v>
      </c>
      <c r="B74" s="15" t="s">
        <v>225</v>
      </c>
      <c r="C74" s="15" t="s">
        <v>235</v>
      </c>
      <c r="D74" s="16" t="s">
        <v>28</v>
      </c>
      <c r="E74" s="17" t="n">
        <v>1</v>
      </c>
      <c r="F74" s="18" t="n">
        <v>4000</v>
      </c>
      <c r="G74" s="18" t="n">
        <v>16500</v>
      </c>
      <c r="H74" s="19" t="n">
        <f aca="false">F74+G74</f>
        <v>20500</v>
      </c>
      <c r="I74" s="19" t="n">
        <f aca="false">E74*F74</f>
        <v>4000</v>
      </c>
      <c r="J74" s="19" t="n">
        <f aca="false">E74*G74</f>
        <v>16500</v>
      </c>
      <c r="K74" s="19" t="n">
        <f aca="false">I74+J74</f>
        <v>20500</v>
      </c>
      <c r="L74" s="20" t="s">
        <v>56</v>
      </c>
      <c r="M74" s="20" t="s">
        <v>35</v>
      </c>
      <c r="N74" s="14" t="s">
        <v>236</v>
      </c>
    </row>
    <row r="75" customFormat="false" ht="21.75" hidden="false" customHeight="true" outlineLevel="0" collapsed="false">
      <c r="A75" s="10" t="s">
        <v>237</v>
      </c>
      <c r="B75" s="11" t="s">
        <v>238</v>
      </c>
      <c r="C75" s="11"/>
      <c r="D75" s="12"/>
      <c r="E75" s="12"/>
      <c r="F75" s="12"/>
      <c r="G75" s="12"/>
      <c r="H75" s="12"/>
      <c r="I75" s="12"/>
      <c r="J75" s="12"/>
      <c r="K75" s="13" t="n">
        <f aca="false">SUM(K76:K78)</f>
        <v>126000</v>
      </c>
      <c r="L75" s="12"/>
      <c r="M75" s="12"/>
      <c r="N75" s="12"/>
    </row>
    <row r="76" customFormat="false" ht="21.75" hidden="false" customHeight="true" outlineLevel="0" collapsed="false">
      <c r="A76" s="14" t="s">
        <v>239</v>
      </c>
      <c r="B76" s="15" t="s">
        <v>240</v>
      </c>
      <c r="C76" s="15" t="s">
        <v>241</v>
      </c>
      <c r="D76" s="16" t="s">
        <v>61</v>
      </c>
      <c r="E76" s="17" t="n">
        <v>109</v>
      </c>
      <c r="F76" s="18" t="n">
        <v>420</v>
      </c>
      <c r="G76" s="18" t="n">
        <v>469.908256880734</v>
      </c>
      <c r="H76" s="19" t="n">
        <f aca="false">F76+G76</f>
        <v>889.908256880734</v>
      </c>
      <c r="I76" s="19" t="n">
        <f aca="false">E76*F76</f>
        <v>45780</v>
      </c>
      <c r="J76" s="19" t="n">
        <f aca="false">E76*G76</f>
        <v>51220</v>
      </c>
      <c r="K76" s="19" t="n">
        <f aca="false">I76+J76</f>
        <v>97000</v>
      </c>
      <c r="L76" s="20" t="s">
        <v>56</v>
      </c>
      <c r="M76" s="20" t="s">
        <v>35</v>
      </c>
      <c r="N76" s="14" t="s">
        <v>242</v>
      </c>
    </row>
    <row r="77" customFormat="false" ht="21.75" hidden="false" customHeight="true" outlineLevel="0" collapsed="false">
      <c r="A77" s="14" t="s">
        <v>243</v>
      </c>
      <c r="B77" s="15" t="s">
        <v>240</v>
      </c>
      <c r="C77" s="15" t="s">
        <v>244</v>
      </c>
      <c r="D77" s="16" t="s">
        <v>55</v>
      </c>
      <c r="E77" s="17" t="n">
        <v>1</v>
      </c>
      <c r="F77" s="18" t="n">
        <v>4500</v>
      </c>
      <c r="G77" s="18" t="n">
        <v>16500</v>
      </c>
      <c r="H77" s="19" t="n">
        <f aca="false">F77+G77</f>
        <v>21000</v>
      </c>
      <c r="I77" s="19" t="n">
        <f aca="false">E77*F77</f>
        <v>4500</v>
      </c>
      <c r="J77" s="19" t="n">
        <f aca="false">E77*G77</f>
        <v>16500</v>
      </c>
      <c r="K77" s="19" t="n">
        <f aca="false">I77+J77</f>
        <v>21000</v>
      </c>
      <c r="L77" s="20" t="s">
        <v>56</v>
      </c>
      <c r="M77" s="20" t="s">
        <v>35</v>
      </c>
      <c r="N77" s="14" t="s">
        <v>245</v>
      </c>
    </row>
    <row r="78" customFormat="false" ht="21.75" hidden="false" customHeight="true" outlineLevel="0" collapsed="false">
      <c r="A78" s="14" t="s">
        <v>246</v>
      </c>
      <c r="B78" s="15" t="s">
        <v>240</v>
      </c>
      <c r="C78" s="15" t="s">
        <v>247</v>
      </c>
      <c r="D78" s="16" t="s">
        <v>55</v>
      </c>
      <c r="E78" s="17" t="n">
        <v>1</v>
      </c>
      <c r="F78" s="18" t="n">
        <v>2000</v>
      </c>
      <c r="G78" s="18" t="n">
        <v>6000</v>
      </c>
      <c r="H78" s="19" t="n">
        <f aca="false">F78+G78</f>
        <v>8000</v>
      </c>
      <c r="I78" s="19" t="n">
        <f aca="false">E78*F78</f>
        <v>2000</v>
      </c>
      <c r="J78" s="19" t="n">
        <f aca="false">E78*G78</f>
        <v>6000</v>
      </c>
      <c r="K78" s="19" t="n">
        <f aca="false">I78+J78</f>
        <v>8000</v>
      </c>
      <c r="L78" s="20" t="s">
        <v>56</v>
      </c>
      <c r="M78" s="20" t="s">
        <v>35</v>
      </c>
      <c r="N78" s="14" t="s">
        <v>248</v>
      </c>
    </row>
    <row r="79" customFormat="false" ht="31.5" hidden="false" customHeight="true" outlineLevel="0" collapsed="false">
      <c r="A79" s="10"/>
      <c r="B79" s="11"/>
      <c r="C79" s="11"/>
      <c r="D79" s="12"/>
      <c r="E79" s="12"/>
      <c r="F79" s="12"/>
      <c r="G79" s="12"/>
      <c r="H79" s="12"/>
      <c r="I79" s="12"/>
      <c r="J79" s="12"/>
      <c r="K79" s="13"/>
      <c r="L79" s="12"/>
      <c r="M79" s="12"/>
      <c r="N79" s="12"/>
    </row>
    <row r="80" customFormat="false" ht="33" hidden="false" customHeight="true" outlineLevel="0" collapsed="false">
      <c r="I80" s="3" t="s">
        <v>249</v>
      </c>
      <c r="J80" s="21"/>
      <c r="K80" s="22" t="n">
        <v>8741000</v>
      </c>
    </row>
    <row r="81" customFormat="false" ht="33" hidden="false" customHeight="true" outlineLevel="0" collapsed="false">
      <c r="I81" s="3" t="s">
        <v>250</v>
      </c>
      <c r="J81" s="21"/>
      <c r="K81" s="22" t="n">
        <v>9006000</v>
      </c>
    </row>
    <row r="82" customFormat="false" ht="21.75" hidden="false" customHeight="true" outlineLevel="0" collapsed="false">
      <c r="I82" s="3" t="s">
        <v>251</v>
      </c>
      <c r="J82" s="21"/>
      <c r="K82" s="22" t="n">
        <v>9271000</v>
      </c>
    </row>
    <row r="83" customFormat="false" ht="21.75" hidden="false" customHeight="true" outlineLevel="0" collapsed="false">
      <c r="I83" s="11" t="s">
        <v>252</v>
      </c>
      <c r="J83" s="23"/>
      <c r="K83" s="24" t="n">
        <f aca="false">Investorsky_souhrn!D21</f>
        <v>8741000</v>
      </c>
    </row>
    <row r="84" customFormat="false" ht="21.75" hidden="false" customHeight="true" outlineLevel="0" collapsed="false">
      <c r="I84" s="11" t="s">
        <v>3</v>
      </c>
      <c r="J84" s="23"/>
      <c r="K84" s="25" t="n">
        <f aca="false">Investorsky_souhrn!D22</f>
        <v>1048920</v>
      </c>
    </row>
    <row r="85" customFormat="false" ht="21.75" hidden="false" customHeight="true" outlineLevel="0" collapsed="false">
      <c r="I85" s="11" t="s">
        <v>253</v>
      </c>
      <c r="J85" s="23"/>
      <c r="K85" s="25" t="n">
        <f aca="false">Investorsky_souhrn!D23</f>
        <v>9789920</v>
      </c>
    </row>
    <row r="86" customFormat="false" ht="30" hidden="true" customHeight="true" outlineLevel="0" collapsed="false">
      <c r="A86" s="14"/>
      <c r="B86" s="15"/>
      <c r="C86" s="15"/>
      <c r="D86" s="16"/>
      <c r="E86" s="26"/>
      <c r="F86" s="18"/>
      <c r="G86" s="18"/>
      <c r="H86" s="19"/>
      <c r="I86" s="19"/>
      <c r="J86" s="19"/>
      <c r="K86" s="19"/>
      <c r="L86" s="20"/>
      <c r="M86" s="20"/>
      <c r="N86" s="14"/>
    </row>
    <row r="87" customFormat="false" ht="33" hidden="true" customHeight="true" outlineLevel="0" collapsed="false">
      <c r="A87" s="14"/>
      <c r="B87" s="15"/>
      <c r="C87" s="15"/>
      <c r="D87" s="16"/>
      <c r="E87" s="26"/>
      <c r="F87" s="18"/>
      <c r="G87" s="18"/>
      <c r="H87" s="19"/>
      <c r="I87" s="19"/>
      <c r="J87" s="19"/>
      <c r="K87" s="19"/>
      <c r="L87" s="20"/>
      <c r="M87" s="20"/>
      <c r="N87" s="14"/>
    </row>
    <row r="88" customFormat="false" ht="15" hidden="true" customHeight="true" outlineLevel="0" collapsed="false">
      <c r="A88" s="12" t="s">
        <v>254</v>
      </c>
      <c r="B88" s="11" t="s">
        <v>255</v>
      </c>
      <c r="C88" s="11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customFormat="false" ht="31.5" hidden="true" customHeight="true" outlineLevel="0" collapsed="false">
      <c r="A89" s="14" t="s">
        <v>256</v>
      </c>
      <c r="B89" s="27" t="s">
        <v>257</v>
      </c>
      <c r="C89" s="27" t="s">
        <v>28</v>
      </c>
      <c r="D89" s="14"/>
      <c r="E89" s="14"/>
      <c r="F89" s="14"/>
      <c r="G89" s="14"/>
      <c r="H89" s="14"/>
      <c r="I89" s="14"/>
      <c r="J89" s="14"/>
      <c r="K89" s="14"/>
      <c r="L89" s="14" t="s">
        <v>258</v>
      </c>
      <c r="M89" s="14" t="s">
        <v>259</v>
      </c>
      <c r="N89" s="14" t="s">
        <v>260</v>
      </c>
    </row>
    <row r="90" customFormat="false" ht="31.5" hidden="true" customHeight="true" outlineLevel="0" collapsed="false">
      <c r="A90" s="14" t="s">
        <v>261</v>
      </c>
      <c r="B90" s="27" t="s">
        <v>262</v>
      </c>
      <c r="C90" s="27" t="s">
        <v>28</v>
      </c>
      <c r="D90" s="14"/>
      <c r="E90" s="14"/>
      <c r="F90" s="14"/>
      <c r="G90" s="14"/>
      <c r="H90" s="14"/>
      <c r="I90" s="14"/>
      <c r="J90" s="14"/>
      <c r="K90" s="14"/>
      <c r="L90" s="14" t="s">
        <v>258</v>
      </c>
      <c r="M90" s="14" t="s">
        <v>259</v>
      </c>
      <c r="N90" s="14" t="s">
        <v>263</v>
      </c>
    </row>
    <row r="91" customFormat="false" ht="31.5" hidden="true" customHeight="true" outlineLevel="0" collapsed="false">
      <c r="A91" s="14" t="s">
        <v>264</v>
      </c>
      <c r="B91" s="27" t="s">
        <v>265</v>
      </c>
      <c r="C91" s="27" t="s">
        <v>28</v>
      </c>
      <c r="D91" s="14"/>
      <c r="E91" s="14"/>
      <c r="F91" s="14"/>
      <c r="G91" s="14"/>
      <c r="H91" s="14"/>
      <c r="I91" s="14"/>
      <c r="J91" s="14"/>
      <c r="K91" s="14"/>
      <c r="L91" s="14" t="s">
        <v>258</v>
      </c>
      <c r="M91" s="14" t="s">
        <v>259</v>
      </c>
      <c r="N91" s="14" t="s">
        <v>266</v>
      </c>
    </row>
    <row r="92" customFormat="false" ht="31.5" hidden="true" customHeight="true" outlineLevel="0" collapsed="false">
      <c r="A92" s="14" t="s">
        <v>267</v>
      </c>
      <c r="B92" s="27" t="s">
        <v>268</v>
      </c>
      <c r="C92" s="27" t="s">
        <v>28</v>
      </c>
      <c r="D92" s="14"/>
      <c r="E92" s="14"/>
      <c r="F92" s="14"/>
      <c r="G92" s="14"/>
      <c r="H92" s="14"/>
      <c r="I92" s="14"/>
      <c r="J92" s="14"/>
      <c r="K92" s="14"/>
      <c r="L92" s="14" t="s">
        <v>258</v>
      </c>
      <c r="M92" s="14" t="s">
        <v>269</v>
      </c>
      <c r="N92" s="14" t="s">
        <v>270</v>
      </c>
    </row>
    <row r="93" customFormat="false" ht="31.5" hidden="true" customHeight="true" outlineLevel="0" collapsed="false">
      <c r="A93" s="14" t="s">
        <v>271</v>
      </c>
      <c r="B93" s="27" t="s">
        <v>272</v>
      </c>
      <c r="C93" s="27" t="s">
        <v>28</v>
      </c>
      <c r="D93" s="14"/>
      <c r="E93" s="14"/>
      <c r="F93" s="14"/>
      <c r="G93" s="14"/>
      <c r="H93" s="14"/>
      <c r="I93" s="14"/>
      <c r="J93" s="14"/>
      <c r="K93" s="14"/>
      <c r="L93" s="14" t="s">
        <v>258</v>
      </c>
      <c r="M93" s="14" t="s">
        <v>259</v>
      </c>
      <c r="N93" s="14" t="s">
        <v>273</v>
      </c>
    </row>
    <row r="94" customFormat="false" ht="21.75" hidden="false" customHeight="true" outlineLevel="0" collapsed="false">
      <c r="I94" s="11"/>
      <c r="J94" s="23"/>
      <c r="K94" s="25"/>
    </row>
    <row r="95" customFormat="false" ht="21.75" hidden="false" customHeight="true" outlineLevel="0" collapsed="false">
      <c r="I95" s="11"/>
      <c r="J95" s="23"/>
      <c r="K95" s="25"/>
    </row>
    <row r="96" customFormat="false" ht="21.75" hidden="false" customHeight="true" outlineLevel="0" collapsed="false">
      <c r="I96" s="28"/>
      <c r="J96" s="29"/>
      <c r="K96" s="30"/>
    </row>
    <row r="97" customFormat="false" ht="21.75" hidden="false" customHeight="true" outlineLevel="0" collapsed="false">
      <c r="I97" s="28"/>
      <c r="J97" s="29"/>
      <c r="K97" s="30"/>
    </row>
    <row r="98" customFormat="false" ht="21.75" hidden="false" customHeight="true" outlineLevel="0" collapsed="false">
      <c r="I98" s="28"/>
      <c r="J98" s="29"/>
      <c r="K98" s="30"/>
    </row>
    <row r="99" customFormat="false" ht="21.75" hidden="false" customHeight="true" outlineLevel="0" collapsed="false">
      <c r="I99" s="28"/>
      <c r="J99" s="29"/>
      <c r="K99" s="30"/>
    </row>
    <row r="100" customFormat="false" ht="21.75" hidden="false" customHeight="true" outlineLevel="0" collapsed="false">
      <c r="I100" s="28"/>
      <c r="J100" s="29"/>
      <c r="K100" s="30"/>
    </row>
    <row r="101" customFormat="false" ht="21.75" hidden="false" customHeight="true" outlineLevel="0" collapsed="false">
      <c r="I101" s="28"/>
      <c r="J101" s="29"/>
      <c r="K101" s="30"/>
    </row>
    <row r="102" customFormat="false" ht="21.75" hidden="false" customHeight="true" outlineLevel="0" collapsed="false">
      <c r="I102" s="28"/>
      <c r="J102" s="29"/>
      <c r="K102" s="30"/>
    </row>
    <row r="103" customFormat="false" ht="21.75" hidden="false" customHeight="true" outlineLevel="0" collapsed="false">
      <c r="I103" s="28"/>
      <c r="J103" s="29"/>
      <c r="K103" s="30"/>
    </row>
    <row r="104" customFormat="false" ht="21.75" hidden="false" customHeight="true" outlineLevel="0" collapsed="false">
      <c r="I104" s="28"/>
      <c r="J104" s="29"/>
      <c r="K104" s="30"/>
    </row>
  </sheetData>
  <mergeCells count="1">
    <mergeCell ref="A1:N1"/>
  </mergeCells>
  <dataValidations count="2">
    <dataValidation allowBlank="true" errorStyle="stop" operator="equal" showDropDown="false" showErrorMessage="false" showInputMessage="false" sqref="L7:L84" type="list">
      <formula1>"vysoká,střední,nižší,mimo CN"</formula1>
      <formula2>0</formula2>
    </dataValidation>
    <dataValidation allowBlank="true" errorStyle="stop" operator="equal" showDropDown="false" showErrorMessage="false" showInputMessage="false" sqref="M7:M84" type="list">
      <formula1>"pevná,orientační,budoucí docenění,nezařazeno"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6"/>
    <col collapsed="false" customWidth="true" hidden="false" outlineLevel="0" max="3" min="3" style="1" width="58"/>
    <col collapsed="false" customWidth="true" hidden="false" outlineLevel="0" max="4" min="4" style="1" width="22"/>
    <col collapsed="false" customWidth="true" hidden="false" outlineLevel="0" max="5" min="5" style="1" width="32"/>
    <col collapsed="false" customWidth="false" hidden="false" outlineLevel="0" max="9" min="8" style="1" width="8.83"/>
  </cols>
  <sheetData>
    <row r="1" customFormat="false" ht="24" hidden="false" customHeight="true" outlineLevel="0" collapsed="false">
      <c r="A1" s="31" t="s">
        <v>274</v>
      </c>
      <c r="B1" s="31"/>
      <c r="C1" s="31"/>
      <c r="D1" s="31"/>
      <c r="E1" s="31"/>
    </row>
    <row r="2" customFormat="false" ht="21.75" hidden="false" customHeight="true" outlineLevel="0" collapsed="false">
      <c r="A2" s="32" t="s">
        <v>1</v>
      </c>
      <c r="B2" s="33" t="s">
        <v>275</v>
      </c>
      <c r="D2" s="32" t="s">
        <v>3</v>
      </c>
      <c r="E2" s="34" t="n">
        <f aca="false">Interni_detail!G2</f>
        <v>0.12</v>
      </c>
    </row>
    <row r="3" customFormat="false" ht="21.75" hidden="false" customHeight="true" outlineLevel="0" collapsed="false"/>
    <row r="4" customFormat="false" ht="21.75" hidden="false" customHeight="true" outlineLevel="0" collapsed="false">
      <c r="A4" s="35" t="s">
        <v>10</v>
      </c>
      <c r="B4" s="35" t="s">
        <v>276</v>
      </c>
      <c r="C4" s="35" t="s">
        <v>277</v>
      </c>
      <c r="D4" s="35" t="s">
        <v>278</v>
      </c>
      <c r="E4" s="35" t="s">
        <v>6</v>
      </c>
    </row>
    <row r="5" customFormat="false" ht="21.75" hidden="false" customHeight="true" outlineLevel="0" collapsed="false">
      <c r="A5" s="36" t="s">
        <v>279</v>
      </c>
      <c r="B5" s="37" t="s">
        <v>26</v>
      </c>
      <c r="C5" s="37" t="s">
        <v>280</v>
      </c>
      <c r="D5" s="38" t="n">
        <f aca="false">Interni_detail!K7</f>
        <v>137500</v>
      </c>
      <c r="E5" s="36"/>
    </row>
    <row r="6" customFormat="false" ht="21.75" hidden="false" customHeight="true" outlineLevel="0" collapsed="false">
      <c r="A6" s="36" t="s">
        <v>281</v>
      </c>
      <c r="B6" s="37" t="s">
        <v>40</v>
      </c>
      <c r="C6" s="37" t="s">
        <v>282</v>
      </c>
      <c r="D6" s="38" t="n">
        <f aca="false">Interni_detail!K10</f>
        <v>818634</v>
      </c>
      <c r="E6" s="36"/>
    </row>
    <row r="7" customFormat="false" ht="21.75" hidden="false" customHeight="true" outlineLevel="0" collapsed="false">
      <c r="A7" s="36" t="s">
        <v>283</v>
      </c>
      <c r="B7" s="37" t="s">
        <v>66</v>
      </c>
      <c r="C7" s="37" t="s">
        <v>284</v>
      </c>
      <c r="D7" s="38" t="n">
        <f aca="false">Interni_detail!K17</f>
        <v>1612746</v>
      </c>
      <c r="E7" s="36"/>
    </row>
    <row r="8" customFormat="false" ht="21.75" hidden="false" customHeight="true" outlineLevel="0" collapsed="false">
      <c r="A8" s="36" t="s">
        <v>285</v>
      </c>
      <c r="B8" s="37" t="s">
        <v>84</v>
      </c>
      <c r="C8" s="37" t="s">
        <v>286</v>
      </c>
      <c r="D8" s="38" t="n">
        <f aca="false">Interni_detail!K23</f>
        <v>1447300</v>
      </c>
      <c r="E8" s="36"/>
    </row>
    <row r="9" customFormat="false" ht="21.75" hidden="false" customHeight="true" outlineLevel="0" collapsed="false">
      <c r="A9" s="36" t="s">
        <v>287</v>
      </c>
      <c r="B9" s="37" t="s">
        <v>108</v>
      </c>
      <c r="C9" s="37" t="s">
        <v>288</v>
      </c>
      <c r="D9" s="38" t="n">
        <f aca="false">Interni_detail!K31</f>
        <v>808119.999999999</v>
      </c>
      <c r="E9" s="36"/>
    </row>
    <row r="10" customFormat="false" ht="21.75" hidden="false" customHeight="true" outlineLevel="0" collapsed="false">
      <c r="A10" s="36" t="s">
        <v>289</v>
      </c>
      <c r="B10" s="37" t="s">
        <v>290</v>
      </c>
      <c r="C10" s="37" t="s">
        <v>291</v>
      </c>
      <c r="D10" s="38" t="n">
        <f aca="false">Interni_detail!K39</f>
        <v>837215.000000001</v>
      </c>
      <c r="E10" s="36"/>
    </row>
    <row r="11" customFormat="false" ht="21.75" hidden="false" customHeight="true" outlineLevel="0" collapsed="false">
      <c r="A11" s="36" t="s">
        <v>292</v>
      </c>
      <c r="B11" s="37" t="s">
        <v>293</v>
      </c>
      <c r="C11" s="37" t="s">
        <v>294</v>
      </c>
      <c r="D11" s="38" t="n">
        <f aca="false">Interni_detail!K46</f>
        <v>695976</v>
      </c>
      <c r="E11" s="36"/>
    </row>
    <row r="12" customFormat="false" ht="21.75" hidden="false" customHeight="true" outlineLevel="0" collapsed="false">
      <c r="A12" s="36" t="s">
        <v>295</v>
      </c>
      <c r="B12" s="37" t="s">
        <v>168</v>
      </c>
      <c r="C12" s="37" t="s">
        <v>296</v>
      </c>
      <c r="D12" s="38" t="n">
        <f aca="false">Interni_detail!K51</f>
        <v>498900</v>
      </c>
      <c r="E12" s="36"/>
    </row>
    <row r="13" customFormat="false" ht="21.75" hidden="false" customHeight="true" outlineLevel="0" collapsed="false">
      <c r="A13" s="36" t="s">
        <v>297</v>
      </c>
      <c r="B13" s="37" t="s">
        <v>183</v>
      </c>
      <c r="C13" s="37" t="s">
        <v>298</v>
      </c>
      <c r="D13" s="38" t="n">
        <f aca="false">Interni_detail!K56</f>
        <v>387800</v>
      </c>
      <c r="E13" s="36"/>
    </row>
    <row r="14" customFormat="false" ht="21.75" hidden="false" customHeight="true" outlineLevel="0" collapsed="false">
      <c r="A14" s="36" t="s">
        <v>299</v>
      </c>
      <c r="B14" s="37" t="s">
        <v>195</v>
      </c>
      <c r="C14" s="37" t="s">
        <v>300</v>
      </c>
      <c r="D14" s="38" t="n">
        <f aca="false">Interni_detail!K60</f>
        <v>450000</v>
      </c>
      <c r="E14" s="36" t="s">
        <v>301</v>
      </c>
    </row>
    <row r="15" customFormat="false" ht="21.75" hidden="false" customHeight="true" outlineLevel="0" collapsed="false">
      <c r="A15" s="36" t="s">
        <v>302</v>
      </c>
      <c r="B15" s="37" t="s">
        <v>201</v>
      </c>
      <c r="C15" s="37" t="s">
        <v>303</v>
      </c>
      <c r="D15" s="38" t="n">
        <f aca="false">Interni_detail!K62</f>
        <v>110809</v>
      </c>
      <c r="E15" s="36"/>
    </row>
    <row r="16" customFormat="false" ht="21.75" hidden="false" customHeight="true" outlineLevel="0" collapsed="false">
      <c r="A16" s="36" t="s">
        <v>304</v>
      </c>
      <c r="B16" s="37" t="s">
        <v>305</v>
      </c>
      <c r="C16" s="37" t="s">
        <v>306</v>
      </c>
      <c r="D16" s="38" t="n">
        <f aca="false">Interni_detail!K65</f>
        <v>115000</v>
      </c>
      <c r="E16" s="36"/>
    </row>
    <row r="17" customFormat="false" ht="21.75" hidden="false" customHeight="true" outlineLevel="0" collapsed="false">
      <c r="A17" s="36" t="s">
        <v>307</v>
      </c>
      <c r="B17" s="37" t="s">
        <v>219</v>
      </c>
      <c r="C17" s="37" t="s">
        <v>308</v>
      </c>
      <c r="D17" s="38" t="n">
        <f aca="false">Interni_detail!K68</f>
        <v>540000</v>
      </c>
      <c r="E17" s="36" t="s">
        <v>309</v>
      </c>
    </row>
    <row r="18" customFormat="false" ht="21.75" hidden="false" customHeight="true" outlineLevel="0" collapsed="false">
      <c r="A18" s="36" t="s">
        <v>310</v>
      </c>
      <c r="B18" s="37" t="s">
        <v>225</v>
      </c>
      <c r="C18" s="37" t="s">
        <v>311</v>
      </c>
      <c r="D18" s="38" t="n">
        <f aca="false">Interni_detail!K70</f>
        <v>155000</v>
      </c>
      <c r="E18" s="36" t="s">
        <v>312</v>
      </c>
    </row>
    <row r="19" customFormat="false" ht="21.75" hidden="false" customHeight="true" outlineLevel="0" collapsed="false">
      <c r="A19" s="36" t="s">
        <v>313</v>
      </c>
      <c r="B19" s="37" t="s">
        <v>240</v>
      </c>
      <c r="C19" s="37" t="s">
        <v>314</v>
      </c>
      <c r="D19" s="38" t="n">
        <f aca="false">Interni_detail!K75</f>
        <v>126000</v>
      </c>
      <c r="E19" s="36" t="s">
        <v>315</v>
      </c>
    </row>
    <row r="20" customFormat="false" ht="21.75" hidden="false" customHeight="true" outlineLevel="0" collapsed="false">
      <c r="C20" s="39"/>
      <c r="D20" s="40"/>
    </row>
    <row r="21" customFormat="false" ht="21.75" hidden="false" customHeight="true" outlineLevel="0" collapsed="false">
      <c r="C21" s="39" t="s">
        <v>252</v>
      </c>
      <c r="D21" s="40" t="n">
        <f aca="false">SUM(D5:D19)</f>
        <v>8741000</v>
      </c>
    </row>
    <row r="22" customFormat="false" ht="21.75" hidden="false" customHeight="true" outlineLevel="0" collapsed="false">
      <c r="C22" s="39" t="s">
        <v>3</v>
      </c>
      <c r="D22" s="40" t="n">
        <f aca="false">D21*$E$2</f>
        <v>1048920</v>
      </c>
    </row>
    <row r="23" customFormat="false" ht="21.75" hidden="false" customHeight="true" outlineLevel="0" collapsed="false">
      <c r="C23" s="39" t="s">
        <v>253</v>
      </c>
      <c r="D23" s="40" t="n">
        <f aca="false">D21+D22</f>
        <v>9789920</v>
      </c>
    </row>
    <row r="24" customFormat="false" ht="21.75" hidden="false" customHeight="true" outlineLevel="0" collapsed="false"/>
    <row r="25" customFormat="false" ht="21.75" hidden="false" customHeight="true" outlineLevel="0" collapsed="false">
      <c r="A25" s="41" t="s">
        <v>316</v>
      </c>
      <c r="B25" s="41"/>
      <c r="C25" s="41"/>
      <c r="D25" s="41"/>
      <c r="E25" s="41"/>
    </row>
    <row r="26" customFormat="false" ht="21.75" hidden="false" customHeight="true" outlineLevel="0" collapsed="false">
      <c r="A26" s="36" t="s">
        <v>317</v>
      </c>
      <c r="B26" s="37" t="s">
        <v>318</v>
      </c>
      <c r="C26" s="37" t="s">
        <v>260</v>
      </c>
      <c r="D26" s="38"/>
      <c r="E26" s="36" t="s">
        <v>319</v>
      </c>
    </row>
    <row r="27" customFormat="false" ht="21.75" hidden="false" customHeight="true" outlineLevel="0" collapsed="false">
      <c r="A27" s="36" t="s">
        <v>320</v>
      </c>
      <c r="B27" s="37" t="s">
        <v>262</v>
      </c>
      <c r="C27" s="37" t="s">
        <v>263</v>
      </c>
      <c r="D27" s="38"/>
      <c r="E27" s="36" t="s">
        <v>319</v>
      </c>
    </row>
    <row r="28" customFormat="false" ht="21.75" hidden="true" customHeight="true" outlineLevel="0" collapsed="false">
      <c r="A28" s="36" t="s">
        <v>321</v>
      </c>
      <c r="B28" s="37" t="s">
        <v>265</v>
      </c>
      <c r="C28" s="37" t="s">
        <v>266</v>
      </c>
      <c r="D28" s="38"/>
      <c r="E28" s="36" t="s">
        <v>319</v>
      </c>
    </row>
    <row r="29" customFormat="false" ht="21.75" hidden="true" customHeight="true" outlineLevel="0" collapsed="false">
      <c r="A29" s="36" t="s">
        <v>322</v>
      </c>
      <c r="B29" s="37" t="s">
        <v>268</v>
      </c>
      <c r="C29" s="37" t="s">
        <v>270</v>
      </c>
      <c r="D29" s="38"/>
      <c r="E29" s="36" t="s">
        <v>319</v>
      </c>
    </row>
    <row r="30" customFormat="false" ht="21.75" hidden="true" customHeight="true" outlineLevel="0" collapsed="false">
      <c r="A30" s="36" t="s">
        <v>323</v>
      </c>
      <c r="B30" s="37" t="s">
        <v>324</v>
      </c>
      <c r="C30" s="37" t="s">
        <v>273</v>
      </c>
      <c r="D30" s="38"/>
      <c r="E30" s="36" t="s">
        <v>319</v>
      </c>
    </row>
    <row r="31" customFormat="false" ht="13.5" hidden="true" customHeight="true" outlineLevel="0" collapsed="false"/>
    <row r="32" customFormat="false" ht="15.75" hidden="true" customHeight="true" outlineLevel="0" collapsed="false"/>
    <row r="33" customFormat="false" ht="15.75" hidden="true" customHeight="true" outlineLevel="0" collapsed="false"/>
    <row r="34" customFormat="false" ht="15.75" hidden="true" customHeight="true" outlineLevel="0" collapsed="false">
      <c r="A34" s="42"/>
      <c r="B34" s="39"/>
      <c r="C34" s="39"/>
    </row>
    <row r="35" customFormat="false" ht="15.75" hidden="true" customHeight="true" outlineLevel="0" collapsed="false">
      <c r="A35" s="36"/>
      <c r="B35" s="37"/>
      <c r="C35" s="37"/>
    </row>
    <row r="36" customFormat="false" ht="15.75" hidden="true" customHeight="true" outlineLevel="0" collapsed="false">
      <c r="A36" s="36"/>
      <c r="B36" s="37"/>
      <c r="C36" s="37"/>
    </row>
    <row r="37" customFormat="false" ht="15.75" hidden="true" customHeight="true" outlineLevel="0" collapsed="false">
      <c r="A37" s="36"/>
      <c r="B37" s="37"/>
      <c r="C37" s="37"/>
    </row>
    <row r="38" customFormat="false" ht="15.75" hidden="true" customHeight="true" outlineLevel="0" collapsed="false">
      <c r="A38" s="36"/>
      <c r="B38" s="37"/>
      <c r="C38" s="37"/>
    </row>
    <row r="39" customFormat="false" ht="15.75" hidden="true" customHeight="true" outlineLevel="0" collapsed="false">
      <c r="A39" s="36"/>
      <c r="B39" s="37"/>
      <c r="C39" s="37"/>
    </row>
    <row r="40" customFormat="false" ht="13.5" hidden="true" customHeight="true" outlineLevel="0" collapsed="false">
      <c r="A40" s="36"/>
      <c r="B40" s="37"/>
      <c r="C40" s="37"/>
    </row>
    <row r="41" customFormat="false" ht="15.75" hidden="true" customHeight="true" outlineLevel="0" collapsed="false">
      <c r="A41" s="36"/>
      <c r="B41" s="37"/>
      <c r="C41" s="37"/>
    </row>
    <row r="42" customFormat="false" ht="31.5" hidden="true" customHeight="true" outlineLevel="0" collapsed="false">
      <c r="A42" s="36"/>
      <c r="B42" s="37"/>
      <c r="C42" s="37"/>
    </row>
    <row r="43" customFormat="false" ht="15.75" hidden="true" customHeight="true" outlineLevel="0" collapsed="false">
      <c r="A43" s="42"/>
      <c r="B43" s="39"/>
      <c r="C43" s="39"/>
    </row>
    <row r="44" customFormat="false" ht="15.75" hidden="true" customHeight="true" outlineLevel="0" collapsed="false">
      <c r="A44" s="36"/>
      <c r="B44" s="37"/>
      <c r="C44" s="37"/>
    </row>
    <row r="45" customFormat="false" ht="15.75" hidden="true" customHeight="true" outlineLevel="0" collapsed="false">
      <c r="A45" s="36"/>
      <c r="B45" s="37"/>
      <c r="C45" s="37"/>
    </row>
    <row r="46" customFormat="false" ht="13.5" hidden="true" customHeight="true" outlineLevel="0" collapsed="false">
      <c r="A46" s="36"/>
      <c r="B46" s="37"/>
      <c r="C46" s="37"/>
    </row>
    <row r="47" customFormat="false" ht="15.75" hidden="true" customHeight="true" outlineLevel="0" collapsed="false">
      <c r="A47" s="36"/>
      <c r="B47" s="37"/>
      <c r="C47" s="37"/>
    </row>
    <row r="48" customFormat="false" ht="15.75" hidden="true" customHeight="true" outlineLevel="0" collapsed="false">
      <c r="A48" s="36"/>
      <c r="B48" s="37"/>
      <c r="C48" s="37"/>
    </row>
    <row r="49" customFormat="false" ht="15.75" hidden="true" customHeight="true" outlineLevel="0" collapsed="false">
      <c r="A49" s="42"/>
      <c r="B49" s="39"/>
      <c r="C49" s="39"/>
    </row>
    <row r="50" customFormat="false" ht="15.75" hidden="true" customHeight="true" outlineLevel="0" collapsed="false">
      <c r="A50" s="36"/>
      <c r="B50" s="37"/>
      <c r="C50" s="37"/>
    </row>
    <row r="51" customFormat="false" ht="13.5" hidden="true" customHeight="true" outlineLevel="0" collapsed="false">
      <c r="A51" s="36"/>
      <c r="B51" s="37"/>
      <c r="C51" s="37"/>
    </row>
    <row r="52" customFormat="false" ht="15.75" hidden="true" customHeight="true" outlineLevel="0" collapsed="false">
      <c r="A52" s="36"/>
      <c r="B52" s="37"/>
      <c r="C52" s="37"/>
    </row>
    <row r="53" customFormat="false" ht="15.75" hidden="true" customHeight="true" outlineLevel="0" collapsed="false">
      <c r="A53" s="36"/>
      <c r="B53" s="37"/>
      <c r="C53" s="37"/>
    </row>
    <row r="54" customFormat="false" ht="15.75" hidden="true" customHeight="true" outlineLevel="0" collapsed="false">
      <c r="A54" s="42"/>
      <c r="B54" s="39"/>
      <c r="C54" s="39"/>
    </row>
    <row r="55" customFormat="false" ht="15.75" hidden="true" customHeight="true" outlineLevel="0" collapsed="false">
      <c r="A55" s="36"/>
      <c r="B55" s="37"/>
      <c r="C55" s="37"/>
    </row>
    <row r="56" customFormat="false" ht="15.75" hidden="true" customHeight="true" outlineLevel="0" collapsed="false">
      <c r="A56" s="36"/>
      <c r="B56" s="37"/>
      <c r="C56" s="37"/>
    </row>
    <row r="57" customFormat="false" ht="15.75" hidden="true" customHeight="true" outlineLevel="0" collapsed="false">
      <c r="A57" s="36"/>
      <c r="B57" s="37"/>
      <c r="C57" s="37"/>
    </row>
    <row r="58" customFormat="false" ht="15.75" hidden="true" customHeight="true" outlineLevel="0" collapsed="false">
      <c r="A58" s="36"/>
      <c r="B58" s="37"/>
      <c r="C58" s="37"/>
    </row>
    <row r="59" customFormat="false" ht="13.5" hidden="true" customHeight="true" outlineLevel="0" collapsed="false">
      <c r="A59" s="36"/>
      <c r="B59" s="37"/>
      <c r="C59" s="37"/>
    </row>
    <row r="60" customFormat="false" ht="15.75" hidden="true" customHeight="true" outlineLevel="0" collapsed="false">
      <c r="A60" s="36"/>
      <c r="B60" s="37"/>
      <c r="C60" s="37"/>
    </row>
    <row r="61" customFormat="false" ht="15.75" hidden="true" customHeight="true" outlineLevel="0" collapsed="false">
      <c r="A61" s="36"/>
      <c r="B61" s="37"/>
      <c r="C61" s="37"/>
    </row>
    <row r="62" customFormat="false" ht="15.75" hidden="true" customHeight="true" outlineLevel="0" collapsed="false">
      <c r="A62" s="42"/>
      <c r="B62" s="39"/>
      <c r="C62" s="39"/>
    </row>
    <row r="63" customFormat="false" ht="15.75" hidden="true" customHeight="true" outlineLevel="0" collapsed="false">
      <c r="A63" s="36"/>
      <c r="B63" s="37"/>
      <c r="C63" s="37"/>
    </row>
    <row r="64" customFormat="false" ht="15.75" hidden="true" customHeight="true" outlineLevel="0" collapsed="false">
      <c r="A64" s="36"/>
      <c r="B64" s="37"/>
      <c r="C64" s="37"/>
    </row>
    <row r="65" customFormat="false" ht="13.5" hidden="true" customHeight="true" outlineLevel="0" collapsed="false">
      <c r="A65" s="36"/>
      <c r="B65" s="37"/>
      <c r="C65" s="37"/>
    </row>
    <row r="66" customFormat="false" ht="15.75" hidden="true" customHeight="true" outlineLevel="0" collapsed="false">
      <c r="A66" s="36"/>
      <c r="B66" s="37"/>
      <c r="C66" s="37"/>
    </row>
    <row r="67" customFormat="false" ht="15.75" hidden="true" customHeight="true" outlineLevel="0" collapsed="false">
      <c r="A67" s="36"/>
      <c r="B67" s="37"/>
      <c r="C67" s="37"/>
    </row>
    <row r="68" customFormat="false" ht="15.75" hidden="true" customHeight="true" outlineLevel="0" collapsed="false">
      <c r="A68" s="42"/>
      <c r="B68" s="39"/>
      <c r="C68" s="39"/>
    </row>
    <row r="69" customFormat="false" ht="15.75" hidden="true" customHeight="true" outlineLevel="0" collapsed="false">
      <c r="A69" s="36"/>
      <c r="B69" s="37"/>
      <c r="C69" s="37"/>
    </row>
    <row r="70" customFormat="false" ht="15.75" hidden="true" customHeight="true" outlineLevel="0" collapsed="false">
      <c r="A70" s="36"/>
      <c r="B70" s="37"/>
      <c r="C70" s="37"/>
    </row>
    <row r="71" customFormat="false" ht="15.75" hidden="true" customHeight="true" outlineLevel="0" collapsed="false">
      <c r="A71" s="36"/>
      <c r="B71" s="37"/>
      <c r="C71" s="37"/>
    </row>
    <row r="72" customFormat="false" ht="13.5" hidden="true" customHeight="true" outlineLevel="0" collapsed="false">
      <c r="A72" s="36"/>
      <c r="B72" s="37"/>
      <c r="C72" s="37"/>
    </row>
    <row r="73" customFormat="false" ht="31.5" hidden="true" customHeight="true" outlineLevel="0" collapsed="false">
      <c r="A73" s="36"/>
      <c r="B73" s="37"/>
      <c r="C73" s="37"/>
    </row>
    <row r="74" customFormat="false" ht="31.5" hidden="true" customHeight="true" outlineLevel="0" collapsed="false">
      <c r="A74" s="36"/>
      <c r="B74" s="37"/>
      <c r="C74" s="37"/>
    </row>
    <row r="75" customFormat="false" ht="31.5" hidden="true" customHeight="true" outlineLevel="0" collapsed="false">
      <c r="A75" s="42"/>
      <c r="B75" s="39"/>
      <c r="C75" s="39"/>
    </row>
    <row r="76" customFormat="false" ht="31.5" hidden="true" customHeight="true" outlineLevel="0" collapsed="false">
      <c r="A76" s="36"/>
      <c r="B76" s="37"/>
      <c r="C76" s="37"/>
    </row>
    <row r="77" customFormat="false" ht="13.5" hidden="true" customHeight="true" outlineLevel="0" collapsed="false">
      <c r="A77" s="36"/>
      <c r="B77" s="37"/>
      <c r="C77" s="37"/>
    </row>
    <row r="78" customFormat="false" ht="15.75" hidden="true" customHeight="true" outlineLevel="0" collapsed="false">
      <c r="A78" s="36"/>
      <c r="B78" s="37"/>
      <c r="C78" s="37"/>
    </row>
    <row r="79" customFormat="false" ht="15.75" hidden="true" customHeight="true" outlineLevel="0" collapsed="false">
      <c r="A79" s="36"/>
      <c r="B79" s="37"/>
      <c r="C79" s="37"/>
    </row>
    <row r="80" customFormat="false" ht="15.75" hidden="true" customHeight="true" outlineLevel="0" collapsed="false">
      <c r="A80" s="42"/>
      <c r="B80" s="39"/>
      <c r="C80" s="39"/>
    </row>
    <row r="81" customFormat="false" ht="15.75" hidden="true" customHeight="true" outlineLevel="0" collapsed="false">
      <c r="A81" s="36"/>
      <c r="B81" s="37"/>
      <c r="C81" s="37"/>
    </row>
    <row r="82" customFormat="false" ht="15.75" hidden="true" customHeight="true" outlineLevel="0" collapsed="false">
      <c r="A82" s="36"/>
      <c r="B82" s="37"/>
      <c r="C82" s="37"/>
    </row>
    <row r="83" customFormat="false" ht="13.5" hidden="true" customHeight="true" outlineLevel="0" collapsed="false">
      <c r="A83" s="36"/>
      <c r="B83" s="37"/>
      <c r="C83" s="37"/>
    </row>
    <row r="84" customFormat="false" ht="15.75" hidden="true" customHeight="true" outlineLevel="0" collapsed="false">
      <c r="A84" s="36"/>
      <c r="B84" s="37"/>
      <c r="C84" s="37"/>
    </row>
    <row r="85" customFormat="false" ht="15.75" hidden="true" customHeight="true" outlineLevel="0" collapsed="false">
      <c r="A85" s="36"/>
      <c r="B85" s="37"/>
      <c r="C85" s="37"/>
    </row>
    <row r="86" customFormat="false" ht="15.75" hidden="true" customHeight="true" outlineLevel="0" collapsed="false">
      <c r="A86" s="42"/>
      <c r="B86" s="39"/>
      <c r="C86" s="39"/>
    </row>
    <row r="87" customFormat="false" ht="15.75" hidden="true" customHeight="true" outlineLevel="0" collapsed="false">
      <c r="A87" s="36"/>
      <c r="B87" s="37"/>
      <c r="C87" s="37"/>
    </row>
    <row r="88" customFormat="false" ht="15.75" hidden="true" customHeight="true" outlineLevel="0" collapsed="false">
      <c r="A88" s="36"/>
      <c r="B88" s="37"/>
      <c r="C88" s="37"/>
    </row>
    <row r="89" customFormat="false" ht="15.75" hidden="true" customHeight="true" outlineLevel="0" collapsed="false">
      <c r="A89" s="36"/>
      <c r="B89" s="37"/>
      <c r="C89" s="37"/>
    </row>
    <row r="90" customFormat="false" ht="31.5" hidden="true" customHeight="true" outlineLevel="0" collapsed="false">
      <c r="A90" s="36"/>
      <c r="B90" s="37"/>
      <c r="C90" s="37"/>
    </row>
    <row r="91" customFormat="false" ht="13.5" hidden="true" customHeight="true" outlineLevel="0" collapsed="false">
      <c r="A91" s="36"/>
      <c r="B91" s="37"/>
      <c r="C91" s="37"/>
    </row>
    <row r="92" customFormat="false" ht="13.5" hidden="true" customHeight="true" outlineLevel="0" collapsed="false">
      <c r="A92" s="36"/>
      <c r="B92" s="37"/>
      <c r="C92" s="37"/>
    </row>
    <row r="93" customFormat="false" ht="15.75" hidden="true" customHeight="true" outlineLevel="0" collapsed="false">
      <c r="A93" s="36"/>
      <c r="B93" s="37"/>
      <c r="C93" s="37"/>
    </row>
    <row r="94" customFormat="false" ht="15.75" hidden="true" customHeight="true" outlineLevel="0" collapsed="false"/>
    <row r="95" customFormat="false" ht="15.75" hidden="true" customHeight="true" outlineLevel="0" collapsed="false">
      <c r="A95" s="42"/>
      <c r="B95" s="39"/>
      <c r="C95" s="39"/>
    </row>
    <row r="96" customFormat="false" ht="13.5" hidden="true" customHeight="true" outlineLevel="0" collapsed="false">
      <c r="A96" s="36"/>
      <c r="B96" s="37"/>
      <c r="C96" s="37"/>
    </row>
    <row r="97" customFormat="false" ht="31.5" hidden="true" customHeight="true" outlineLevel="0" collapsed="false">
      <c r="A97" s="36"/>
      <c r="B97" s="37"/>
      <c r="C97" s="37"/>
    </row>
    <row r="98" customFormat="false" ht="31.5" hidden="true" customHeight="true" outlineLevel="0" collapsed="false">
      <c r="A98" s="36"/>
      <c r="B98" s="37"/>
      <c r="C98" s="37"/>
    </row>
    <row r="99" customFormat="false" ht="31.5" hidden="true" customHeight="true" outlineLevel="0" collapsed="false">
      <c r="A99" s="42"/>
      <c r="B99" s="39"/>
      <c r="C99" s="39"/>
    </row>
    <row r="100" customFormat="false" ht="31.5" hidden="true" customHeight="true" outlineLevel="0" collapsed="false">
      <c r="A100" s="36"/>
      <c r="B100" s="37"/>
      <c r="C100" s="37"/>
    </row>
    <row r="101" customFormat="false" ht="31.5" hidden="true" customHeight="true" outlineLevel="0" collapsed="false">
      <c r="A101" s="36"/>
      <c r="B101" s="37"/>
      <c r="C101" s="37"/>
    </row>
    <row r="102" customFormat="false" ht="13.5" hidden="false" customHeight="true" outlineLevel="0" collapsed="false">
      <c r="A102" s="36"/>
      <c r="B102" s="37"/>
      <c r="C102" s="37"/>
    </row>
    <row r="103" customFormat="false" ht="13.5" hidden="false" customHeight="true" outlineLevel="0" collapsed="false">
      <c r="A103" s="36"/>
      <c r="B103" s="37"/>
      <c r="C103" s="37"/>
    </row>
    <row r="104" customFormat="false" ht="13.5" hidden="false" customHeight="true" outlineLevel="0" collapsed="false">
      <c r="A104" s="36"/>
      <c r="B104" s="37"/>
      <c r="C104" s="37"/>
    </row>
  </sheetData>
  <mergeCells count="2">
    <mergeCell ref="A1:E1"/>
    <mergeCell ref="A25:E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140"/>
  </cols>
  <sheetData>
    <row r="1" customFormat="false" ht="18.75" hidden="false" customHeight="true" outlineLevel="0" collapsed="false">
      <c r="A1" s="43" t="s">
        <v>325</v>
      </c>
    </row>
    <row r="2" customFormat="false" ht="13.5" hidden="false" customHeight="true" outlineLevel="0" collapsed="false"/>
    <row r="3" customFormat="false" ht="13.5" hidden="false" customHeight="true" outlineLevel="0" collapsed="false">
      <c r="A3" s="1" t="s">
        <v>326</v>
      </c>
    </row>
    <row r="4" customFormat="false" ht="13.5" hidden="false" customHeight="true" outlineLevel="0" collapsed="false">
      <c r="A4" s="1" t="s">
        <v>327</v>
      </c>
    </row>
    <row r="5" customFormat="false" ht="13.5" hidden="false" customHeight="true" outlineLevel="0" collapsed="false">
      <c r="A5" s="1" t="s">
        <v>328</v>
      </c>
    </row>
    <row r="6" customFormat="false" ht="13.5" hidden="false" customHeight="true" outlineLevel="0" collapsed="false">
      <c r="A6" s="1" t="s">
        <v>329</v>
      </c>
    </row>
    <row r="7" customFormat="false" ht="13.5" hidden="false" customHeight="true" outlineLevel="0" collapsed="false">
      <c r="A7" s="1" t="s">
        <v>330</v>
      </c>
    </row>
    <row r="8" customFormat="false" ht="13.5" hidden="false" customHeight="true" outlineLevel="0" collapsed="false">
      <c r="A8" s="1" t="s">
        <v>331</v>
      </c>
    </row>
    <row r="9" customFormat="false" ht="13.5" hidden="false" customHeight="true" outlineLevel="0" collapsed="false">
      <c r="A9" s="1" t="s">
        <v>332</v>
      </c>
    </row>
    <row r="10" customFormat="false" ht="13.5" hidden="false" customHeight="true" outlineLevel="0" collapsed="false">
      <c r="A10" s="1" t="s">
        <v>333</v>
      </c>
    </row>
    <row r="11" customFormat="false" ht="13.5" hidden="false" customHeight="true" outlineLevel="0" collapsed="false">
      <c r="A11" s="1" t="s">
        <v>334</v>
      </c>
    </row>
    <row r="12" customFormat="false" ht="13.5" hidden="false" customHeight="true" outlineLevel="0" collapsed="false">
      <c r="A12" s="1" t="s">
        <v>335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2026-03-31T10:19:26Z</dcterms:created>
  <dc:creator>openpyxl</dc:creator>
  <dc:description/>
  <dc:language>en-US</dc:language>
  <cp:lastModifiedBy/>
  <dcterms:modified xsi:type="dcterms:W3CDTF">2026-03-31T10:19:26Z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